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All Adm. B.e.d Ist 22-23 " sheetId="9" r:id="rId1"/>
    <sheet name="Ok List" sheetId="44" r:id="rId2"/>
    <sheet name="Result 2023" sheetId="43" r:id="rId3"/>
    <sheet name="Mark Sheet Issue List" sheetId="42" r:id="rId4"/>
    <sheet name="Scholar List Alfabate" sheetId="41" r:id="rId5"/>
    <sheet name="Scholar List Datewise" sheetId="40" r:id="rId6"/>
    <sheet name="Upward List 10.10 to24-11-22" sheetId="23" r:id="rId7"/>
    <sheet name="Un ok List B.ed. Ist Yr.2022-23" sheetId="27" r:id="rId8"/>
    <sheet name="Upward Rnt to Other IstCounslng" sheetId="18" r:id="rId9"/>
    <sheet name=" All  Alloted Seduel Detail 1" sheetId="8" r:id="rId10"/>
    <sheet name="All Alloted Seduel Detail 2nd" sheetId="12" r:id="rId11"/>
    <sheet name="Alloted Seduel After Upward" sheetId="15" r:id="rId12"/>
    <sheet name="Last All Alloted Sedule" sheetId="28" r:id="rId13"/>
    <sheet name="Sheet3" sheetId="16" r:id="rId14"/>
    <sheet name="Attence" sheetId="19" r:id="rId15"/>
    <sheet name="Sheet1" sheetId="20" r:id="rId16"/>
    <sheet name="Regular Absent List " sheetId="24" r:id="rId17"/>
    <sheet name="Sheet2" sheetId="25" r:id="rId18"/>
    <sheet name="Sheet4" sheetId="26" r:id="rId19"/>
    <sheet name="Mino. Student List" sheetId="29" r:id="rId20"/>
    <sheet name="Pedagogy Subject List" sheetId="30" r:id="rId21"/>
    <sheet name="Sub.List." sheetId="35" r:id="rId22"/>
    <sheet name="Sessional " sheetId="31" r:id="rId23"/>
    <sheet name="Viva-Voce" sheetId="36" r:id="rId24"/>
    <sheet name="Exam Form Not Fillup List 2023" sheetId="32" r:id="rId25"/>
    <sheet name="Simulated Teaching" sheetId="33" r:id="rId26"/>
    <sheet name="Simulated Teach. Duty Chart" sheetId="34" r:id="rId27"/>
    <sheet name="Learning &amp; Tea." sheetId="37" r:id="rId28"/>
    <sheet name="Seessnal Work" sheetId="38" r:id="rId29"/>
    <sheet name="Sheet5" sheetId="39" r:id="rId30"/>
    <sheet name="Cat.Wise List For Naac" sheetId="45" r:id="rId31"/>
    <sheet name="List For Naac" sheetId="46" r:id="rId32"/>
    <sheet name="Sheet6" sheetId="47" r:id="rId33"/>
    <sheet name="Sheet7" sheetId="48" r:id="rId34"/>
  </sheets>
  <definedNames>
    <definedName name="_xlnm._FilterDatabase" localSheetId="9" hidden="1">' All  Alloted Seduel Detail 1'!$M$1:$M$101</definedName>
    <definedName name="_xlnm._FilterDatabase" localSheetId="0" hidden="1">'All Adm. B.e.d Ist 22-23 '!$A$4:$AD$102</definedName>
    <definedName name="_xlnm._FilterDatabase" localSheetId="14" hidden="1">Attence!$B$3:$B$100</definedName>
    <definedName name="_xlnm._FilterDatabase" localSheetId="20" hidden="1">'Pedagogy Subject List'!$G$1:$G$154</definedName>
    <definedName name="_xlnm._FilterDatabase" localSheetId="2" hidden="1">'Result 2023'!$I$1:$I$101</definedName>
    <definedName name="_xlnm._FilterDatabase" localSheetId="4" hidden="1">'Scholar List Alfabate'!$L$1:$N$152</definedName>
    <definedName name="_xlnm._FilterDatabase" localSheetId="29" hidden="1">Sheet5!$G$1:$G$152</definedName>
    <definedName name="_xlnm._FilterDatabase" localSheetId="32" hidden="1">Sheet6!$D$1:$D$152</definedName>
    <definedName name="_xlnm._FilterDatabase" localSheetId="8" hidden="1">'Upward Rnt to Other IstCounslng'!$F$1:$F$26</definedName>
  </definedNames>
  <calcPr calcId="144525"/>
</workbook>
</file>

<file path=xl/calcChain.xml><?xml version="1.0" encoding="utf-8"?>
<calcChain xmlns="http://schemas.openxmlformats.org/spreadsheetml/2006/main">
  <c r="D104" i="47" l="1"/>
  <c r="D103" i="47"/>
  <c r="D102" i="47"/>
  <c r="D101" i="47"/>
  <c r="D100" i="47"/>
  <c r="D99" i="47"/>
  <c r="D98" i="47"/>
  <c r="D97" i="47"/>
  <c r="D96" i="47"/>
  <c r="D95" i="47"/>
  <c r="D94" i="47"/>
  <c r="D93" i="47"/>
  <c r="D92" i="47"/>
  <c r="D91" i="47"/>
  <c r="D90" i="47"/>
  <c r="D89" i="47"/>
  <c r="D88" i="47"/>
  <c r="D87" i="47"/>
  <c r="D86" i="47"/>
  <c r="D85" i="47"/>
  <c r="D84" i="47"/>
  <c r="D83" i="47"/>
  <c r="D82" i="47"/>
  <c r="D81" i="47"/>
  <c r="D80" i="47"/>
  <c r="D79" i="47"/>
  <c r="D78" i="47"/>
  <c r="D77" i="47"/>
  <c r="D76" i="47"/>
  <c r="D75" i="47"/>
  <c r="D74" i="47"/>
  <c r="D73" i="47"/>
  <c r="D72" i="47"/>
  <c r="D71" i="47"/>
  <c r="D70" i="47"/>
  <c r="D69" i="47"/>
  <c r="D68" i="47"/>
  <c r="D67" i="47"/>
  <c r="D66" i="47"/>
  <c r="D65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  <c r="AB50" i="9"/>
  <c r="AA104" i="46"/>
  <c r="AA103" i="46"/>
  <c r="AA102" i="46"/>
  <c r="AA101" i="46"/>
  <c r="AA100" i="46"/>
  <c r="AA99" i="46"/>
  <c r="AA98" i="46"/>
  <c r="AA97" i="46"/>
  <c r="AA96" i="46"/>
  <c r="AA95" i="46"/>
  <c r="AA94" i="46"/>
  <c r="AA93" i="46"/>
  <c r="AA92" i="46"/>
  <c r="AA91" i="46"/>
  <c r="AA90" i="46"/>
  <c r="AA89" i="46"/>
  <c r="AA88" i="46"/>
  <c r="AA87" i="46"/>
  <c r="AA86" i="46"/>
  <c r="AA85" i="46"/>
  <c r="AA84" i="46"/>
  <c r="AA83" i="46"/>
  <c r="AA82" i="46"/>
  <c r="AA81" i="46"/>
  <c r="AA80" i="46"/>
  <c r="AA79" i="46"/>
  <c r="AA78" i="46"/>
  <c r="AA77" i="46"/>
  <c r="AA76" i="46"/>
  <c r="AA75" i="46"/>
  <c r="AA74" i="46"/>
  <c r="AA73" i="46"/>
  <c r="AA72" i="46"/>
  <c r="AA71" i="46"/>
  <c r="AA70" i="46"/>
  <c r="AA69" i="46"/>
  <c r="AA68" i="46"/>
  <c r="AA67" i="46"/>
  <c r="AA66" i="46"/>
  <c r="AA65" i="46"/>
  <c r="AA64" i="46"/>
  <c r="AA63" i="46"/>
  <c r="AA62" i="46"/>
  <c r="AA61" i="46"/>
  <c r="AA60" i="46"/>
  <c r="AA59" i="46"/>
  <c r="AA58" i="46"/>
  <c r="AA57" i="46"/>
  <c r="AA56" i="46"/>
  <c r="AA55" i="46"/>
  <c r="AA54" i="46"/>
  <c r="AA53" i="46"/>
  <c r="AA52" i="46"/>
  <c r="AA50" i="46"/>
  <c r="AA49" i="46"/>
  <c r="AA48" i="46"/>
  <c r="AA47" i="46"/>
  <c r="AA46" i="46"/>
  <c r="AA45" i="46"/>
  <c r="AA44" i="46"/>
  <c r="AA43" i="46"/>
  <c r="AA42" i="46"/>
  <c r="AA41" i="46"/>
  <c r="AA40" i="46"/>
  <c r="AA39" i="46"/>
  <c r="AA38" i="46"/>
  <c r="AA37" i="46"/>
  <c r="AA36" i="46"/>
  <c r="AA35" i="46"/>
  <c r="AA34" i="46"/>
  <c r="AA33" i="46"/>
  <c r="AA32" i="46"/>
  <c r="AA31" i="46"/>
  <c r="AA30" i="46"/>
  <c r="AA29" i="46"/>
  <c r="AA28" i="46"/>
  <c r="AA27" i="46"/>
  <c r="AA26" i="46"/>
  <c r="AA25" i="46"/>
  <c r="AA24" i="46"/>
  <c r="AA23" i="46"/>
  <c r="AA22" i="46"/>
  <c r="AA21" i="46"/>
  <c r="AA20" i="46"/>
  <c r="AA19" i="46"/>
  <c r="AA18" i="46"/>
  <c r="AA17" i="46"/>
  <c r="AA16" i="46"/>
  <c r="AA15" i="46"/>
  <c r="AA14" i="46"/>
  <c r="AA13" i="46"/>
  <c r="AA12" i="46"/>
  <c r="AA11" i="46"/>
  <c r="AA10" i="46"/>
  <c r="AA9" i="46"/>
  <c r="AA8" i="46"/>
  <c r="AA7" i="46"/>
  <c r="AA6" i="46"/>
  <c r="AA5" i="46"/>
  <c r="AA104" i="39"/>
  <c r="AA103" i="39"/>
  <c r="AA102" i="39"/>
  <c r="AA101" i="39"/>
  <c r="AA100" i="39"/>
  <c r="AA99" i="39"/>
  <c r="AA98" i="39"/>
  <c r="AA97" i="39"/>
  <c r="AA96" i="39"/>
  <c r="AA95" i="39"/>
  <c r="AA94" i="39"/>
  <c r="AA93" i="39"/>
  <c r="AA92" i="39"/>
  <c r="AA91" i="39"/>
  <c r="AA90" i="39"/>
  <c r="AA89" i="39"/>
  <c r="AA88" i="39"/>
  <c r="AA87" i="39"/>
  <c r="AA86" i="39"/>
  <c r="AA85" i="39"/>
  <c r="AA84" i="39"/>
  <c r="AA83" i="39"/>
  <c r="AA82" i="39"/>
  <c r="AA81" i="39"/>
  <c r="AA80" i="39"/>
  <c r="AA79" i="39"/>
  <c r="AA78" i="39"/>
  <c r="AA77" i="39"/>
  <c r="AA76" i="39"/>
  <c r="AA75" i="39"/>
  <c r="AA74" i="39"/>
  <c r="AA73" i="39"/>
  <c r="AA72" i="39"/>
  <c r="AA71" i="39"/>
  <c r="AA70" i="39"/>
  <c r="AA69" i="39"/>
  <c r="AA68" i="39"/>
  <c r="AA67" i="39"/>
  <c r="AA66" i="39"/>
  <c r="AA65" i="39"/>
  <c r="AA64" i="39"/>
  <c r="AA63" i="39"/>
  <c r="AA62" i="39"/>
  <c r="AA61" i="39"/>
  <c r="AA60" i="39"/>
  <c r="AA59" i="39"/>
  <c r="AA58" i="39"/>
  <c r="AA57" i="39"/>
  <c r="AA56" i="39"/>
  <c r="AA55" i="39"/>
  <c r="AA54" i="39"/>
  <c r="AA53" i="39"/>
  <c r="AA52" i="39"/>
  <c r="AA50" i="39"/>
  <c r="AA49" i="39"/>
  <c r="AA48" i="39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AA10" i="39"/>
  <c r="AA9" i="39"/>
  <c r="AA8" i="39"/>
  <c r="AA7" i="39"/>
  <c r="AA6" i="39"/>
  <c r="AA5" i="39"/>
  <c r="AA102" i="44"/>
  <c r="AA101" i="44"/>
  <c r="AA100" i="44"/>
  <c r="AA99" i="44"/>
  <c r="AA98" i="44"/>
  <c r="AA97" i="44"/>
  <c r="AA96" i="44"/>
  <c r="AA95" i="44"/>
  <c r="AA94" i="44"/>
  <c r="AA93" i="44"/>
  <c r="AA92" i="44"/>
  <c r="AA91" i="44"/>
  <c r="AA90" i="44"/>
  <c r="AA89" i="44"/>
  <c r="AA88" i="44"/>
  <c r="AA87" i="44"/>
  <c r="AA86" i="44"/>
  <c r="AA85" i="44"/>
  <c r="AA84" i="44"/>
  <c r="AA83" i="44"/>
  <c r="AA82" i="44"/>
  <c r="AA81" i="44"/>
  <c r="AA80" i="44"/>
  <c r="AA79" i="44"/>
  <c r="AA78" i="44"/>
  <c r="AA77" i="44"/>
  <c r="AA76" i="44"/>
  <c r="AA75" i="44"/>
  <c r="AA74" i="44"/>
  <c r="AA73" i="44"/>
  <c r="AA72" i="44"/>
  <c r="AA71" i="44"/>
  <c r="AA70" i="44"/>
  <c r="AA69" i="44"/>
  <c r="AA68" i="44"/>
  <c r="AA67" i="44"/>
  <c r="AA66" i="44"/>
  <c r="AA65" i="44"/>
  <c r="AA64" i="44"/>
  <c r="AA63" i="44"/>
  <c r="AA62" i="44"/>
  <c r="AA61" i="44"/>
  <c r="AA60" i="44"/>
  <c r="AA59" i="44"/>
  <c r="AA58" i="44"/>
  <c r="AA57" i="44"/>
  <c r="AA56" i="44"/>
  <c r="AA55" i="44"/>
  <c r="AA54" i="44"/>
  <c r="AA53" i="44"/>
  <c r="AA52" i="44"/>
  <c r="AA51" i="44"/>
  <c r="AA49" i="44"/>
  <c r="AA48" i="44"/>
  <c r="AA47" i="44"/>
  <c r="AA46" i="44"/>
  <c r="AA45" i="44"/>
  <c r="AA44" i="44"/>
  <c r="AA43" i="44"/>
  <c r="AA42" i="44"/>
  <c r="AA41" i="44"/>
  <c r="AA40" i="44"/>
  <c r="AA39" i="44"/>
  <c r="AA38" i="44"/>
  <c r="AA37" i="44"/>
  <c r="AA36" i="44"/>
  <c r="AA35" i="44"/>
  <c r="AA34" i="44"/>
  <c r="AA33" i="44"/>
  <c r="AA32" i="44"/>
  <c r="AA31" i="44"/>
  <c r="AA30" i="44"/>
  <c r="AA29" i="44"/>
  <c r="AA28" i="44"/>
  <c r="AA27" i="44"/>
  <c r="AA26" i="44"/>
  <c r="AA25" i="44"/>
  <c r="AA24" i="44"/>
  <c r="AA23" i="44"/>
  <c r="AA22" i="44"/>
  <c r="AA21" i="44"/>
  <c r="AA20" i="44"/>
  <c r="AA19" i="44"/>
  <c r="AA18" i="44"/>
  <c r="AA17" i="44"/>
  <c r="AA16" i="44"/>
  <c r="AA15" i="44"/>
  <c r="AA14" i="44"/>
  <c r="AA13" i="44"/>
  <c r="AA12" i="44"/>
  <c r="AA11" i="44"/>
  <c r="AA10" i="44"/>
  <c r="AA9" i="44"/>
  <c r="AA8" i="44"/>
  <c r="AA7" i="44"/>
  <c r="AA6" i="44"/>
  <c r="AA5" i="44"/>
  <c r="H89" i="43"/>
  <c r="I89" i="43" s="1"/>
  <c r="H83" i="43"/>
  <c r="I83" i="43" s="1"/>
  <c r="H63" i="43"/>
  <c r="I63" i="43" s="1"/>
  <c r="H101" i="43"/>
  <c r="I101" i="43" s="1"/>
  <c r="H100" i="43"/>
  <c r="I100" i="43" s="1"/>
  <c r="H99" i="43"/>
  <c r="I99" i="43" s="1"/>
  <c r="H98" i="43"/>
  <c r="I98" i="43" s="1"/>
  <c r="H97" i="43"/>
  <c r="I97" i="43" s="1"/>
  <c r="H96" i="43"/>
  <c r="I96" i="43" s="1"/>
  <c r="H95" i="43"/>
  <c r="I95" i="43" s="1"/>
  <c r="H94" i="43"/>
  <c r="I94" i="43" s="1"/>
  <c r="H93" i="43"/>
  <c r="I93" i="43" s="1"/>
  <c r="H92" i="43"/>
  <c r="I92" i="43" s="1"/>
  <c r="H91" i="43"/>
  <c r="I91" i="43" s="1"/>
  <c r="H90" i="43"/>
  <c r="I90" i="43" s="1"/>
  <c r="H88" i="43"/>
  <c r="I88" i="43" s="1"/>
  <c r="H87" i="43"/>
  <c r="I87" i="43" s="1"/>
  <c r="H86" i="43"/>
  <c r="I86" i="43" s="1"/>
  <c r="H85" i="43"/>
  <c r="I85" i="43" s="1"/>
  <c r="H84" i="43"/>
  <c r="I84" i="43" s="1"/>
  <c r="H82" i="43"/>
  <c r="I82" i="43" s="1"/>
  <c r="H81" i="43"/>
  <c r="I81" i="43" s="1"/>
  <c r="H80" i="43"/>
  <c r="I80" i="43" s="1"/>
  <c r="H79" i="43"/>
  <c r="I79" i="43" s="1"/>
  <c r="H78" i="43"/>
  <c r="I78" i="43" s="1"/>
  <c r="H77" i="43"/>
  <c r="I77" i="43" s="1"/>
  <c r="H76" i="43"/>
  <c r="I76" i="43" s="1"/>
  <c r="H75" i="43"/>
  <c r="I75" i="43" s="1"/>
  <c r="H74" i="43"/>
  <c r="I74" i="43" s="1"/>
  <c r="H73" i="43"/>
  <c r="I73" i="43" s="1"/>
  <c r="H71" i="43"/>
  <c r="I71" i="43" s="1"/>
  <c r="H70" i="43"/>
  <c r="I70" i="43" s="1"/>
  <c r="H69" i="43"/>
  <c r="I69" i="43" s="1"/>
  <c r="H68" i="43"/>
  <c r="I68" i="43" s="1"/>
  <c r="H67" i="43"/>
  <c r="I67" i="43" s="1"/>
  <c r="H66" i="43"/>
  <c r="I66" i="43" s="1"/>
  <c r="H65" i="43"/>
  <c r="I65" i="43" s="1"/>
  <c r="H64" i="43"/>
  <c r="I64" i="43" s="1"/>
  <c r="H62" i="43"/>
  <c r="I62" i="43" s="1"/>
  <c r="H61" i="43"/>
  <c r="I61" i="43" s="1"/>
  <c r="H60" i="43"/>
  <c r="I60" i="43" s="1"/>
  <c r="H59" i="43"/>
  <c r="I59" i="43" s="1"/>
  <c r="H58" i="43"/>
  <c r="I58" i="43" s="1"/>
  <c r="H57" i="43"/>
  <c r="I57" i="43" s="1"/>
  <c r="H56" i="43"/>
  <c r="I56" i="43" s="1"/>
  <c r="H55" i="43"/>
  <c r="I55" i="43" s="1"/>
  <c r="H54" i="43"/>
  <c r="I54" i="43" s="1"/>
  <c r="H53" i="43"/>
  <c r="I53" i="43" s="1"/>
  <c r="H52" i="43"/>
  <c r="I52" i="43" s="1"/>
  <c r="H51" i="43"/>
  <c r="I51" i="43" s="1"/>
  <c r="H50" i="43"/>
  <c r="I50" i="43" s="1"/>
  <c r="H49" i="43"/>
  <c r="I49" i="43" s="1"/>
  <c r="H46" i="43"/>
  <c r="I46" i="43" s="1"/>
  <c r="H48" i="43"/>
  <c r="I48" i="43" s="1"/>
  <c r="H37" i="43"/>
  <c r="I37" i="43" s="1"/>
  <c r="H45" i="43"/>
  <c r="I45" i="43" s="1"/>
  <c r="H44" i="43"/>
  <c r="I44" i="43" s="1"/>
  <c r="H43" i="43"/>
  <c r="I43" i="43" s="1"/>
  <c r="H42" i="43"/>
  <c r="I42" i="43" s="1"/>
  <c r="H41" i="43"/>
  <c r="I41" i="43" s="1"/>
  <c r="H40" i="43"/>
  <c r="I40" i="43" s="1"/>
  <c r="H39" i="43"/>
  <c r="I39" i="43" s="1"/>
  <c r="H38" i="43"/>
  <c r="I38" i="43" s="1"/>
  <c r="H36" i="43"/>
  <c r="I36" i="43" s="1"/>
  <c r="H35" i="43"/>
  <c r="I35" i="43" s="1"/>
  <c r="H34" i="43"/>
  <c r="I34" i="43" s="1"/>
  <c r="H33" i="43"/>
  <c r="I33" i="43" s="1"/>
  <c r="H32" i="43"/>
  <c r="I32" i="43" s="1"/>
  <c r="H31" i="43"/>
  <c r="I31" i="43" s="1"/>
  <c r="H30" i="43"/>
  <c r="I30" i="43" s="1"/>
  <c r="H29" i="43"/>
  <c r="I29" i="43" s="1"/>
  <c r="H28" i="43"/>
  <c r="I28" i="43" s="1"/>
  <c r="H27" i="43"/>
  <c r="I27" i="43" s="1"/>
  <c r="H26" i="43"/>
  <c r="I26" i="43" s="1"/>
  <c r="H25" i="43"/>
  <c r="I25" i="43" s="1"/>
  <c r="H24" i="43"/>
  <c r="I24" i="43" s="1"/>
  <c r="H23" i="43"/>
  <c r="I23" i="43" s="1"/>
  <c r="H22" i="43"/>
  <c r="I22" i="43" s="1"/>
  <c r="H21" i="43"/>
  <c r="I21" i="43" s="1"/>
  <c r="H20" i="43"/>
  <c r="I20" i="43" s="1"/>
  <c r="H19" i="43"/>
  <c r="I19" i="43" s="1"/>
  <c r="H18" i="43"/>
  <c r="I18" i="43" s="1"/>
  <c r="H17" i="43"/>
  <c r="I17" i="43" s="1"/>
  <c r="H16" i="43"/>
  <c r="I16" i="43" s="1"/>
  <c r="H15" i="43"/>
  <c r="I15" i="43" s="1"/>
  <c r="H14" i="43"/>
  <c r="I14" i="43" s="1"/>
  <c r="H13" i="43"/>
  <c r="I13" i="43" s="1"/>
  <c r="H12" i="43"/>
  <c r="I12" i="43" s="1"/>
  <c r="H11" i="43"/>
  <c r="I11" i="43" s="1"/>
  <c r="H10" i="43"/>
  <c r="I10" i="43" s="1"/>
  <c r="H9" i="43"/>
  <c r="I9" i="43" s="1"/>
  <c r="H8" i="43"/>
  <c r="I8" i="43" s="1"/>
  <c r="H7" i="43"/>
  <c r="I7" i="43" s="1"/>
  <c r="H6" i="43"/>
  <c r="I6" i="43" s="1"/>
  <c r="H5" i="43"/>
  <c r="I5" i="43" s="1"/>
  <c r="H4" i="43"/>
  <c r="I4" i="43" s="1"/>
  <c r="F60" i="31"/>
  <c r="G4" i="29"/>
  <c r="G5" i="29"/>
  <c r="G6" i="29"/>
  <c r="G7" i="29"/>
  <c r="G8" i="29"/>
  <c r="AB72" i="9"/>
  <c r="AA104" i="27"/>
  <c r="AA103" i="27"/>
  <c r="AA102" i="27"/>
  <c r="AA101" i="27"/>
  <c r="AA100" i="27"/>
  <c r="AA99" i="27"/>
  <c r="AA98" i="27"/>
  <c r="AA97" i="27"/>
  <c r="AA96" i="27"/>
  <c r="AA95" i="27"/>
  <c r="AA94" i="27"/>
  <c r="AA93" i="27"/>
  <c r="AA92" i="27"/>
  <c r="AA91" i="27"/>
  <c r="AA90" i="27"/>
  <c r="AA89" i="27"/>
  <c r="AA88" i="27"/>
  <c r="AA87" i="27"/>
  <c r="AA86" i="27"/>
  <c r="AA85" i="27"/>
  <c r="AA84" i="27"/>
  <c r="AA83" i="27"/>
  <c r="AA82" i="27"/>
  <c r="AA81" i="27"/>
  <c r="AA80" i="27"/>
  <c r="AA79" i="27"/>
  <c r="AA78" i="27"/>
  <c r="AA77" i="27"/>
  <c r="AA76" i="27"/>
  <c r="AA75" i="27"/>
  <c r="AA73" i="27"/>
  <c r="AA72" i="27"/>
  <c r="AA71" i="27"/>
  <c r="AA70" i="27"/>
  <c r="AA69" i="27"/>
  <c r="AA68" i="27"/>
  <c r="AA67" i="27"/>
  <c r="AA66" i="27"/>
  <c r="AA65" i="27"/>
  <c r="AA64" i="27"/>
  <c r="AA63" i="27"/>
  <c r="AA62" i="27"/>
  <c r="AD61" i="27"/>
  <c r="AA61" i="27"/>
  <c r="AA60" i="27"/>
  <c r="AA59" i="27"/>
  <c r="AA58" i="27"/>
  <c r="AA57" i="27"/>
  <c r="AA56" i="27"/>
  <c r="AA55" i="27"/>
  <c r="AA54" i="27"/>
  <c r="AA53" i="27"/>
  <c r="AA52" i="27"/>
  <c r="AA50" i="27"/>
  <c r="AA49" i="27"/>
  <c r="AA48" i="27"/>
  <c r="AA47" i="27"/>
  <c r="AA46" i="27"/>
  <c r="AA45" i="27"/>
  <c r="AA44" i="27"/>
  <c r="AA43" i="27"/>
  <c r="AA42" i="27"/>
  <c r="AA41" i="27"/>
  <c r="AA40" i="27"/>
  <c r="AA39" i="27"/>
  <c r="AA38" i="27"/>
  <c r="AA37" i="27"/>
  <c r="AA36" i="27"/>
  <c r="AA35" i="27"/>
  <c r="AA34" i="27"/>
  <c r="AA33" i="27"/>
  <c r="AA32" i="27"/>
  <c r="AA31" i="27"/>
  <c r="AA30" i="27"/>
  <c r="AA29" i="27"/>
  <c r="AA28" i="27"/>
  <c r="AA27" i="27"/>
  <c r="AA26" i="27"/>
  <c r="AA25" i="27"/>
  <c r="AA24" i="27"/>
  <c r="AA23" i="27"/>
  <c r="AA22" i="27"/>
  <c r="AA21" i="27"/>
  <c r="AA20" i="27"/>
  <c r="AA19" i="27"/>
  <c r="AA18" i="27"/>
  <c r="AA17" i="27"/>
  <c r="AA16" i="27"/>
  <c r="AA15" i="27"/>
  <c r="AA14" i="27"/>
  <c r="AA13" i="27"/>
  <c r="AA12" i="27"/>
  <c r="AA11" i="27"/>
  <c r="AA10" i="27"/>
  <c r="AA9" i="27"/>
  <c r="AA8" i="27"/>
  <c r="AA7" i="27"/>
  <c r="AA6" i="27"/>
  <c r="AA5" i="27"/>
  <c r="AB22" i="9"/>
  <c r="AA28" i="18"/>
  <c r="AA27" i="18"/>
  <c r="AB21" i="9"/>
  <c r="AC103" i="20"/>
  <c r="AC102" i="20"/>
  <c r="AC101" i="20"/>
  <c r="AC100" i="20"/>
  <c r="AC99" i="20"/>
  <c r="AC98" i="20"/>
  <c r="AC97" i="20"/>
  <c r="AC96" i="20"/>
  <c r="AC95" i="20"/>
  <c r="AC94" i="20"/>
  <c r="AC93" i="20"/>
  <c r="AC92" i="20"/>
  <c r="AC91" i="20"/>
  <c r="AC90" i="20"/>
  <c r="AC89" i="20"/>
  <c r="AC88" i="20"/>
  <c r="AC87" i="20"/>
  <c r="AC86" i="20"/>
  <c r="AC85" i="20"/>
  <c r="AC84" i="20"/>
  <c r="AC83" i="20"/>
  <c r="AC82" i="20"/>
  <c r="AC81" i="20"/>
  <c r="AC80" i="20"/>
  <c r="AC79" i="20"/>
  <c r="AC78" i="20"/>
  <c r="AC77" i="20"/>
  <c r="AC76" i="20"/>
  <c r="AC75" i="20"/>
  <c r="AC74" i="20"/>
  <c r="AC73" i="20"/>
  <c r="AC72" i="20"/>
  <c r="AC71" i="20"/>
  <c r="AC70" i="20"/>
  <c r="AC69" i="20"/>
  <c r="AC68" i="20"/>
  <c r="AC67" i="20"/>
  <c r="AC66" i="20"/>
  <c r="AC65" i="20"/>
  <c r="AC64" i="20"/>
  <c r="AC63" i="20"/>
  <c r="AC62" i="20"/>
  <c r="AC61" i="20"/>
  <c r="AC60" i="20"/>
  <c r="AF59" i="20"/>
  <c r="AC59" i="20"/>
  <c r="AC58" i="20"/>
  <c r="AC57" i="20"/>
  <c r="AC56" i="20"/>
  <c r="AC55" i="20"/>
  <c r="AC54" i="20"/>
  <c r="AC53" i="20"/>
  <c r="AC52" i="20"/>
  <c r="AC51" i="20"/>
  <c r="AC50" i="20"/>
  <c r="AC49" i="20"/>
  <c r="AC48" i="20"/>
  <c r="AC47" i="20"/>
  <c r="AC46" i="20"/>
  <c r="AC45" i="20"/>
  <c r="AC44" i="20"/>
  <c r="AC43" i="20"/>
  <c r="AC42" i="20"/>
  <c r="AC41" i="20"/>
  <c r="AC40" i="20"/>
  <c r="AC39" i="20"/>
  <c r="AC38" i="20"/>
  <c r="AC37" i="20"/>
  <c r="AC36" i="20"/>
  <c r="AC35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1" i="20"/>
  <c r="AC20" i="20"/>
  <c r="AC19" i="20"/>
  <c r="AC18" i="20"/>
  <c r="AC17" i="20"/>
  <c r="AC16" i="20"/>
  <c r="AC15" i="20"/>
  <c r="AC14" i="20"/>
  <c r="AC13" i="20"/>
  <c r="AC12" i="20"/>
  <c r="AC11" i="20"/>
  <c r="AC10" i="20"/>
  <c r="AC9" i="20"/>
  <c r="AC8" i="20"/>
  <c r="AC7" i="20"/>
  <c r="AC6" i="20"/>
  <c r="AC5" i="20"/>
  <c r="AB92" i="9"/>
  <c r="AB96" i="9"/>
  <c r="AB49" i="9"/>
  <c r="AB29" i="9"/>
  <c r="AB12" i="9"/>
  <c r="AB85" i="9"/>
  <c r="AB44" i="9"/>
  <c r="AB58" i="9"/>
  <c r="AB73" i="9"/>
  <c r="AB83" i="9"/>
  <c r="AB102" i="9"/>
  <c r="AB101" i="9"/>
  <c r="AB100" i="9"/>
  <c r="AB99" i="9"/>
  <c r="AB98" i="9"/>
  <c r="AB97" i="9"/>
  <c r="AB95" i="9"/>
  <c r="AB94" i="9"/>
  <c r="AB93" i="9"/>
  <c r="AB91" i="9"/>
  <c r="AB90" i="9"/>
  <c r="AB89" i="9"/>
  <c r="AB88" i="9"/>
  <c r="AB87" i="9"/>
  <c r="AB86" i="9"/>
  <c r="AB84" i="9"/>
  <c r="AB82" i="9"/>
  <c r="AB81" i="9"/>
  <c r="AB80" i="9"/>
  <c r="AB79" i="9"/>
  <c r="AB78" i="9"/>
  <c r="AB77" i="9"/>
  <c r="AB76" i="9"/>
  <c r="AB75" i="9"/>
  <c r="AB74" i="9"/>
  <c r="AB71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7" i="9"/>
  <c r="AB56" i="9"/>
  <c r="AB55" i="9"/>
  <c r="AB54" i="9"/>
  <c r="AB53" i="9"/>
  <c r="AB52" i="9"/>
  <c r="AB51" i="9"/>
  <c r="AB48" i="9"/>
  <c r="AB47" i="9"/>
  <c r="AB38" i="9"/>
  <c r="AB46" i="9"/>
  <c r="AB45" i="9"/>
  <c r="AB43" i="9"/>
  <c r="AB42" i="9"/>
  <c r="AB41" i="9"/>
  <c r="AB40" i="9"/>
  <c r="AB39" i="9"/>
  <c r="AB37" i="9"/>
  <c r="AB36" i="9"/>
  <c r="AB35" i="9"/>
  <c r="AB34" i="9"/>
  <c r="AB33" i="9"/>
  <c r="AB32" i="9"/>
  <c r="AB31" i="9"/>
  <c r="AB30" i="9"/>
  <c r="AB28" i="9"/>
  <c r="AB27" i="9"/>
  <c r="AB26" i="9"/>
  <c r="AB25" i="9"/>
  <c r="AB24" i="9"/>
  <c r="AB23" i="9"/>
  <c r="AB20" i="9"/>
  <c r="AB19" i="9"/>
  <c r="AB18" i="9"/>
  <c r="AB17" i="9"/>
  <c r="AB16" i="9"/>
  <c r="AB15" i="9"/>
  <c r="AB14" i="9"/>
  <c r="AB13" i="9"/>
  <c r="AB11" i="9"/>
  <c r="AB10" i="9"/>
  <c r="AB9" i="9"/>
  <c r="AB8" i="9"/>
  <c r="AB7" i="9"/>
  <c r="AB6" i="9"/>
  <c r="AB5" i="9"/>
</calcChain>
</file>

<file path=xl/sharedStrings.xml><?xml version="1.0" encoding="utf-8"?>
<sst xmlns="http://schemas.openxmlformats.org/spreadsheetml/2006/main" count="25474" uniqueCount="997">
  <si>
    <t>COMMERCE</t>
  </si>
  <si>
    <t>FEWS</t>
  </si>
  <si>
    <t>EWS</t>
  </si>
  <si>
    <t>FEMALE</t>
  </si>
  <si>
    <t>MANJU DEVI DADHICH</t>
  </si>
  <si>
    <t>SHIV KUMAR DADHICH</t>
  </si>
  <si>
    <t>PRIYANKA DADHICH</t>
  </si>
  <si>
    <t>FOBC</t>
  </si>
  <si>
    <t>OBCNCL</t>
  </si>
  <si>
    <t>RATNI DEVI</t>
  </si>
  <si>
    <t>KALU PRAJAPAT</t>
  </si>
  <si>
    <t>PINKI PRAJAPAT</t>
  </si>
  <si>
    <t>SITA KANWAR</t>
  </si>
  <si>
    <t>SHAKTI SINGH RAO</t>
  </si>
  <si>
    <t>KAJAL KANWAR RAO</t>
  </si>
  <si>
    <t>FGEN</t>
  </si>
  <si>
    <t>,MINORITY</t>
  </si>
  <si>
    <t>GEN</t>
  </si>
  <si>
    <t>SANGITA DEVI</t>
  </si>
  <si>
    <t>BHIKHAJI SUR YAWANSHI</t>
  </si>
  <si>
    <t>SUR YAWANSHI BHUMIKA BHIKHAJI</t>
  </si>
  <si>
    <t>SHAGUFTA PARVEEN</t>
  </si>
  <si>
    <t>SHADAB KHAN</t>
  </si>
  <si>
    <t>SHAYAN KHAN</t>
  </si>
  <si>
    <t>NIRMALA DEVI</t>
  </si>
  <si>
    <t>BHERU LAL</t>
  </si>
  <si>
    <t>DIVYA KUMARI JAIN</t>
  </si>
  <si>
    <t>VIJAYLAXMI BAI</t>
  </si>
  <si>
    <t>GHANSHYAM SHARMA</t>
  </si>
  <si>
    <t>NISHA SHARMA</t>
  </si>
  <si>
    <t>SCIENCE</t>
  </si>
  <si>
    <t>FMBC</t>
  </si>
  <si>
    <t>MBC</t>
  </si>
  <si>
    <t>MANJU GOCHER</t>
  </si>
  <si>
    <t>ASHOK GOCHER</t>
  </si>
  <si>
    <t>ANJALI GOCHER</t>
  </si>
  <si>
    <t>FST</t>
  </si>
  <si>
    <t>ST</t>
  </si>
  <si>
    <t>VIMALA BAI MENA</t>
  </si>
  <si>
    <t>RAMDAYAL MEENA</t>
  </si>
  <si>
    <t>JAYANTI MEENA</t>
  </si>
  <si>
    <t>FTST</t>
  </si>
  <si>
    <t>PARWATI MEENA</t>
  </si>
  <si>
    <t>DHEERAJ MAL MEENA</t>
  </si>
  <si>
    <t>VANDANA MEENA</t>
  </si>
  <si>
    <t>NEETA JAIN</t>
  </si>
  <si>
    <t>KAILASH CHANDRA JAIN</t>
  </si>
  <si>
    <t>HARSITA JAIN</t>
  </si>
  <si>
    <t>FSC</t>
  </si>
  <si>
    <t>SC</t>
  </si>
  <si>
    <t>GAYATRI GANDHARVA</t>
  </si>
  <si>
    <t>BHERU LAL GANDHARVA</t>
  </si>
  <si>
    <t>MS.LAKSHITA GANDHARVA</t>
  </si>
  <si>
    <t>GUDDI DEVI</t>
  </si>
  <si>
    <t>SOMA RAM JATAV</t>
  </si>
  <si>
    <t>UMA KUMARI JATAV</t>
  </si>
  <si>
    <t>PUSHPA DEVI</t>
  </si>
  <si>
    <t>GOPAL LAL PAREEK</t>
  </si>
  <si>
    <t>ANAMIKA PAREEK</t>
  </si>
  <si>
    <t>NARBADA BAI</t>
  </si>
  <si>
    <t>BHANWAR LAL SALVI</t>
  </si>
  <si>
    <t>PAYAL KUMARI SALVI</t>
  </si>
  <si>
    <t>PRABHATI DEVI</t>
  </si>
  <si>
    <t>MAHENDRA SINGH</t>
  </si>
  <si>
    <t>BABITA KUMARI</t>
  </si>
  <si>
    <t>URMILA TAILOR</t>
  </si>
  <si>
    <t>OM PRAKASH TAILOR</t>
  </si>
  <si>
    <t>RAVEENA TAILOR</t>
  </si>
  <si>
    <t>SANGEETA SONI</t>
  </si>
  <si>
    <t>BHAGWATI LAL SONI</t>
  </si>
  <si>
    <t>MONA SONI</t>
  </si>
  <si>
    <t>MANJU KANWAR SANCHORA</t>
  </si>
  <si>
    <t>PRATAP SINGH SANCHORA</t>
  </si>
  <si>
    <t>KHUSHBOO KANWAR SANCHORA</t>
  </si>
  <si>
    <t>ANJU JOSHI</t>
  </si>
  <si>
    <t>VEDYA PRAKASH JOSHI</t>
  </si>
  <si>
    <t>PRAGYA JOSHI</t>
  </si>
  <si>
    <t>ASHA CHATURVEDI</t>
  </si>
  <si>
    <t>MANISH CHATURVEDI</t>
  </si>
  <si>
    <t>NIDHI CHATURVEDI</t>
  </si>
  <si>
    <t>NASIM BANU</t>
  </si>
  <si>
    <t>ZAKIR HUSSAIN</t>
  </si>
  <si>
    <t>SIMRAN BANU MANSURI</t>
  </si>
  <si>
    <t>MANJU GOSWAMI</t>
  </si>
  <si>
    <t>SURESH CHANDRA GOSWAMI</t>
  </si>
  <si>
    <t>SHOBHANA GOSWAMI</t>
  </si>
  <si>
    <t>LALI KANWAR</t>
  </si>
  <si>
    <t>MITHU SINGH RATHORE</t>
  </si>
  <si>
    <t>SEEMA KANWAR RATHORE</t>
  </si>
  <si>
    <t>CHANDRASHOBHA TRIPATHI</t>
  </si>
  <si>
    <t>OM PRAKASH TRIPATHI</t>
  </si>
  <si>
    <t>ANSHU TRIPATHI</t>
  </si>
  <si>
    <t>SANTOSH DEVI PARMAR</t>
  </si>
  <si>
    <t>MISHRI LAL PARMAR</t>
  </si>
  <si>
    <t>KAREENA PARMAR</t>
  </si>
  <si>
    <t>SUMAN GOUR</t>
  </si>
  <si>
    <t>GANESH SHANKAR GOUR</t>
  </si>
  <si>
    <t>MS.NANDITA GOUR</t>
  </si>
  <si>
    <t>ARTS</t>
  </si>
  <si>
    <t>KAMLA DEVI</t>
  </si>
  <si>
    <t>ASHOK KUMAR MEENA</t>
  </si>
  <si>
    <t>RAJNANDNEE MEENA</t>
  </si>
  <si>
    <t>BADI PARGI</t>
  </si>
  <si>
    <t>BAHADUR PARGI</t>
  </si>
  <si>
    <t>SUKANA PARGI</t>
  </si>
  <si>
    <t>SAVITA KHARADI</t>
  </si>
  <si>
    <t>VAKTA KHARADI</t>
  </si>
  <si>
    <t>RAVINA KHARADI</t>
  </si>
  <si>
    <t>MUNNI DEVI</t>
  </si>
  <si>
    <t>RATAN LAL BUNKER</t>
  </si>
  <si>
    <t>SUREKHA BUNKER</t>
  </si>
  <si>
    <t>URMILA VERMA</t>
  </si>
  <si>
    <t>RAMESH CHAND VERMA</t>
  </si>
  <si>
    <t>POOJA VERMA</t>
  </si>
  <si>
    <t>MANJU AMERIYA</t>
  </si>
  <si>
    <t>RAKESH KUMAR AMERIYA</t>
  </si>
  <si>
    <t>TAMANNA AMERIYA KHATIK</t>
  </si>
  <si>
    <t>RUPA BAI</t>
  </si>
  <si>
    <t>MOTI LAL</t>
  </si>
  <si>
    <t>KAVITA REGAR</t>
  </si>
  <si>
    <t>KANCHAN DEVI</t>
  </si>
  <si>
    <t>BAKSHU LAL KHOIWAL</t>
  </si>
  <si>
    <t>SHEETAL KHOIWAL</t>
  </si>
  <si>
    <t>MANJU DEVI</t>
  </si>
  <si>
    <t>KAILASH CHANDRA REGAR</t>
  </si>
  <si>
    <t>DEEPIKA REGAR</t>
  </si>
  <si>
    <t>SURDA DEVI</t>
  </si>
  <si>
    <t>RAMJI MAIDA</t>
  </si>
  <si>
    <t>ASHA KUMARI</t>
  </si>
  <si>
    <t>VISHNU KUNWAR</t>
  </si>
  <si>
    <t>ISHWAR SINGH</t>
  </si>
  <si>
    <t>KIRAN CHUNDAWAT</t>
  </si>
  <si>
    <t>DURGA LAL GURJAR</t>
  </si>
  <si>
    <t>KALI KUMARI GURJAR</t>
  </si>
  <si>
    <t>SANTOSH DEVI</t>
  </si>
  <si>
    <t>AMAR CHAND</t>
  </si>
  <si>
    <t>SHUBHAM GAWARIYA</t>
  </si>
  <si>
    <t>SUSHILA DEVI</t>
  </si>
  <si>
    <t>KISHORE KOLI</t>
  </si>
  <si>
    <t>NISHA KOLI</t>
  </si>
  <si>
    <t>SITA DEVI</t>
  </si>
  <si>
    <t>RAM LAL BALAI</t>
  </si>
  <si>
    <t>PARVATI BALAI</t>
  </si>
  <si>
    <t>NOJI BAI</t>
  </si>
  <si>
    <t>BABU LAL</t>
  </si>
  <si>
    <t>RINKU KHATIK</t>
  </si>
  <si>
    <t>KRISHNA UPADHYAY</t>
  </si>
  <si>
    <t>ASHOK UPADHYAY</t>
  </si>
  <si>
    <t>PALLAVI UPADHYAY</t>
  </si>
  <si>
    <t>MAMTA TRIPATHI</t>
  </si>
  <si>
    <t>SATYA NARAYAN</t>
  </si>
  <si>
    <t>KHUSHI TRIPATHI</t>
  </si>
  <si>
    <t>KANTA SHARMA</t>
  </si>
  <si>
    <t>PRAHLAD SHARMA</t>
  </si>
  <si>
    <t>MANVEE SHARMA</t>
  </si>
  <si>
    <t>MOHAN SINGH</t>
  </si>
  <si>
    <t>CHETANA SINGH KHATEEK</t>
  </si>
  <si>
    <t>MANGI BAI</t>
  </si>
  <si>
    <t>OM PRAKASH MEENA</t>
  </si>
  <si>
    <t>VIJAY LAXMI MEENA</t>
  </si>
  <si>
    <t>CHANDRAKALA</t>
  </si>
  <si>
    <t>PURILAL</t>
  </si>
  <si>
    <t>KINTA MEENA</t>
  </si>
  <si>
    <t>GEETA BAI</t>
  </si>
  <si>
    <t>LAL CHAND BHEEL</t>
  </si>
  <si>
    <t>JYOTI BHEEL</t>
  </si>
  <si>
    <t>UDAI RAM BHEEL</t>
  </si>
  <si>
    <t>REKHA KUMARI BHEEL</t>
  </si>
  <si>
    <t>RAMI BAI</t>
  </si>
  <si>
    <t>GOPI LAL PURBIYA</t>
  </si>
  <si>
    <t>KRISHNA KUMARI PURBIYA</t>
  </si>
  <si>
    <t>INDRA DEVI JAT</t>
  </si>
  <si>
    <t>RAMCHANDRA JAT</t>
  </si>
  <si>
    <t>RAVINA JAT</t>
  </si>
  <si>
    <t>RUKSANA</t>
  </si>
  <si>
    <t>RAFIQ MOHD MANSURI</t>
  </si>
  <si>
    <t>KHUSHBUNAJ MANSURI</t>
  </si>
  <si>
    <t>SARITA DEVI</t>
  </si>
  <si>
    <t>UMESH KUMAR GOUR</t>
  </si>
  <si>
    <t>PRIYA GOUR</t>
  </si>
  <si>
    <t>GEETA DEVI</t>
  </si>
  <si>
    <t>NATHU LAL PRAJAPAT</t>
  </si>
  <si>
    <t>ARTI PRAJAPAT</t>
  </si>
  <si>
    <t>SAROJ JANGID</t>
  </si>
  <si>
    <t>RAMPRASAD JANGID</t>
  </si>
  <si>
    <t>VISHAKHA JANGID</t>
  </si>
  <si>
    <t>UDI BAI</t>
  </si>
  <si>
    <t>SHANTI LAL JAT</t>
  </si>
  <si>
    <t>SEEMA KUMARI JAT</t>
  </si>
  <si>
    <t>INDRA DEVI</t>
  </si>
  <si>
    <t>SATYANARAYAN CHOUDHARY</t>
  </si>
  <si>
    <t>MAMTA CHOUDHARY</t>
  </si>
  <si>
    <t>PARAS JAT</t>
  </si>
  <si>
    <t>AMBA LAL JAT</t>
  </si>
  <si>
    <t>SAPANA JAT</t>
  </si>
  <si>
    <t>SHANTA DEVI</t>
  </si>
  <si>
    <t>SITARAM JAT</t>
  </si>
  <si>
    <t>RACHANA JAT</t>
  </si>
  <si>
    <t>SUNITA DEVI BAREGAMA</t>
  </si>
  <si>
    <t>RAMBILASH BAREGAMA</t>
  </si>
  <si>
    <t>RITU BAREGAMA</t>
  </si>
  <si>
    <t>GEETA BAI DHAKER</t>
  </si>
  <si>
    <t>HEMRAJ DHAKER</t>
  </si>
  <si>
    <t>KALI DHAKER</t>
  </si>
  <si>
    <t>SHYAMA DEVI</t>
  </si>
  <si>
    <t>BHERU LAL PRAJAPAT</t>
  </si>
  <si>
    <t>CHANCHAL PRAJAPAT</t>
  </si>
  <si>
    <t>BRAJESH DEVI</t>
  </si>
  <si>
    <t>BHARAT SINGH</t>
  </si>
  <si>
    <t>NISHA BARSANIYA</t>
  </si>
  <si>
    <t>NARAYAN LAL KUMAWAT</t>
  </si>
  <si>
    <t>SUMITRA KUMAWAT</t>
  </si>
  <si>
    <t>SUSHEELA DEVI</t>
  </si>
  <si>
    <t>GOVARDHAN LAL JAT</t>
  </si>
  <si>
    <t>RITIKA JAT</t>
  </si>
  <si>
    <t>MAMTA DEVI</t>
  </si>
  <si>
    <t>SHAMBHU LAL LAXKAR</t>
  </si>
  <si>
    <t>PALLAVI KUMARI LAXKAR</t>
  </si>
  <si>
    <t>KANKU DEVI</t>
  </si>
  <si>
    <t>SHANKAR LAL GADRI</t>
  </si>
  <si>
    <t>ANITA KUMARI GADRI</t>
  </si>
  <si>
    <t>SHAMBHU SINGH RAJPUT</t>
  </si>
  <si>
    <t>DILKHUSH KANWAR RAJPUT</t>
  </si>
  <si>
    <t>MINAKSHI DEVI</t>
  </si>
  <si>
    <t>KHUSHBU VASITA</t>
  </si>
  <si>
    <t>MANJU DEVI CHAWLA</t>
  </si>
  <si>
    <t>JAGDISH CHANDRA CHAWLA</t>
  </si>
  <si>
    <t>PRIYANKA CHAWLA</t>
  </si>
  <si>
    <t>PARAS DEVI</t>
  </si>
  <si>
    <t>KISHAN LAL JAT</t>
  </si>
  <si>
    <t>PREM KUMARI JAT</t>
  </si>
  <si>
    <t>BHERU LAL PAYAK</t>
  </si>
  <si>
    <t>CHANDA PAYAK</t>
  </si>
  <si>
    <t>KUSUM DEVI</t>
  </si>
  <si>
    <t>PURAN MAL RANKA</t>
  </si>
  <si>
    <t>PARIDHI RANKA</t>
  </si>
  <si>
    <t>SADHANA DEVI</t>
  </si>
  <si>
    <t>ASHOK KUMAR GOUR</t>
  </si>
  <si>
    <t>RANI GOUR</t>
  </si>
  <si>
    <t>CHANDA SHARMA</t>
  </si>
  <si>
    <t>VISHNU PRASAD SHARMA</t>
  </si>
  <si>
    <t>VARSHA SHARMA</t>
  </si>
  <si>
    <t>MANJU DEVI PUROHIT</t>
  </si>
  <si>
    <t>MUKESH PUROHIT</t>
  </si>
  <si>
    <t>LEENA PUROHIT</t>
  </si>
  <si>
    <t>BALI BAI</t>
  </si>
  <si>
    <t>NARAYAN LAL</t>
  </si>
  <si>
    <t>SANGEETA GURJAR</t>
  </si>
  <si>
    <t>GANESH JAT</t>
  </si>
  <si>
    <t>KRISHNA JAT</t>
  </si>
  <si>
    <t>DIVORCEE</t>
  </si>
  <si>
    <t>LEELA DEVI</t>
  </si>
  <si>
    <t>SHANKAR LAL</t>
  </si>
  <si>
    <t>ARUNA SHARMA</t>
  </si>
  <si>
    <t>,PH</t>
  </si>
  <si>
    <t>CHHAGNI BAI</t>
  </si>
  <si>
    <t>HEMRAJ SALVI</t>
  </si>
  <si>
    <t>MADHU SALVI</t>
  </si>
  <si>
    <t>BHAGWATI BAI</t>
  </si>
  <si>
    <t>CHAMPA LAL</t>
  </si>
  <si>
    <t>MAMTA KUMARI DHOBI</t>
  </si>
  <si>
    <t>OBC</t>
  </si>
  <si>
    <t>SHANTI DEVI</t>
  </si>
  <si>
    <t>JHAMKU KUMARI JAT</t>
  </si>
  <si>
    <t>RAMESH CHANDRA CHOUDHURY</t>
  </si>
  <si>
    <t>NEHA CHOUDHARY</t>
  </si>
  <si>
    <t>RATAN LAL JAT</t>
  </si>
  <si>
    <t>SHARDA JAT</t>
  </si>
  <si>
    <t>SEETA VAISHNAV</t>
  </si>
  <si>
    <t>RAMESH VAISHNAV</t>
  </si>
  <si>
    <t>SEEMA VAISHNAV</t>
  </si>
  <si>
    <t>PINKI DEVI</t>
  </si>
  <si>
    <t>BALURAM BUNKER</t>
  </si>
  <si>
    <t>TEENA KUMARI BUNKER</t>
  </si>
  <si>
    <t>SUMITRA DEVI</t>
  </si>
  <si>
    <t>KAILASH CHANDRA</t>
  </si>
  <si>
    <t>POOJA TIWARI</t>
  </si>
  <si>
    <t>PAPPU LAL KUMHAR</t>
  </si>
  <si>
    <t>NIKITA KUMHAR</t>
  </si>
  <si>
    <t>MAGNI BAI</t>
  </si>
  <si>
    <t>POONAM KHATIK</t>
  </si>
  <si>
    <t>SHOBHA DEVI</t>
  </si>
  <si>
    <t>LAXMAN LAL</t>
  </si>
  <si>
    <t>SONU KUMARI KHATIK</t>
  </si>
  <si>
    <t>RATANI DEVI</t>
  </si>
  <si>
    <t>MEERA RAWAT</t>
  </si>
  <si>
    <t>SEEMA DEVI</t>
  </si>
  <si>
    <t>LADU LAL SHARMA</t>
  </si>
  <si>
    <t>SAKSHI SHARMA</t>
  </si>
  <si>
    <t>SUGRA BEGUM</t>
  </si>
  <si>
    <t>VAZEER SHAH</t>
  </si>
  <si>
    <t>SHAHIDA BANU SHAH</t>
  </si>
  <si>
    <t>KALAWATI DEVI</t>
  </si>
  <si>
    <t>SHANKAR LAL GALAV</t>
  </si>
  <si>
    <t>SHIKHA GALAV</t>
  </si>
  <si>
    <t>GAYTRI DEVI</t>
  </si>
  <si>
    <t>KAMLESH KUMAR BHATT</t>
  </si>
  <si>
    <t>TANUJA BHATT</t>
  </si>
  <si>
    <t>FACULTY</t>
  </si>
  <si>
    <t>MOBILE</t>
  </si>
  <si>
    <t>DOB</t>
  </si>
  <si>
    <t>ALOT CATE.</t>
  </si>
  <si>
    <t>SUB CATE.</t>
  </si>
  <si>
    <t>CATEGORY</t>
  </si>
  <si>
    <t>GENDER</t>
  </si>
  <si>
    <t>MOTHER'S MNAME</t>
  </si>
  <si>
    <t>FATHER'S NAME</t>
  </si>
  <si>
    <t>NAME</t>
  </si>
  <si>
    <t>ROLLNO</t>
  </si>
  <si>
    <t>S.N0</t>
  </si>
  <si>
    <t>Alloted Candidate List</t>
  </si>
  <si>
    <t>109W011 - RNT COLLEGE OF TEACHERS EDUCATION</t>
  </si>
  <si>
    <t>ENTRANCE TEST FOR PRE. B.Ed. - 2022</t>
  </si>
  <si>
    <t>Admitted Candidate List</t>
  </si>
  <si>
    <t>File No.</t>
  </si>
  <si>
    <t>Alloted Candidate List For Ist Counsling</t>
  </si>
  <si>
    <t>Reporting Date</t>
  </si>
  <si>
    <t xml:space="preserve">Admitted Date </t>
  </si>
  <si>
    <t>Ist Counsling</t>
  </si>
  <si>
    <t>Counsling</t>
  </si>
  <si>
    <t xml:space="preserve">    B.Ed.Ist Yr. 2022-23</t>
  </si>
  <si>
    <t>Candidate CATEGORY</t>
  </si>
  <si>
    <t>List for Admission</t>
  </si>
  <si>
    <t>S.NO</t>
  </si>
  <si>
    <t>FEE STATUS</t>
  </si>
  <si>
    <t>FEES NOT DEPOSITED</t>
  </si>
  <si>
    <r>
      <t xml:space="preserve">SHARDA JAT     </t>
    </r>
    <r>
      <rPr>
        <sz val="9"/>
        <color rgb="FFFF0000"/>
        <rFont val="Verdana"/>
        <family val="2"/>
      </rPr>
      <t xml:space="preserve"> </t>
    </r>
  </si>
  <si>
    <t>SHAYAN KHAN Upward</t>
  </si>
  <si>
    <t>ANAMIKA PAREEK           Upward</t>
  </si>
  <si>
    <t>ANJALI GOCHER             Upward</t>
  </si>
  <si>
    <t>ARTI PRAJAPAT              Upward</t>
  </si>
  <si>
    <t>CHANCHAL PRAJAPAT      Upward</t>
  </si>
  <si>
    <t>CHETANA SINGH KHATEEK   Upward</t>
  </si>
  <si>
    <t>JAYANTI MEENA                Upward</t>
  </si>
  <si>
    <t>KAJAL KANWAR RAO            Upward</t>
  </si>
  <si>
    <t>KAVITA REGAR                    Upward</t>
  </si>
  <si>
    <t>KINTA MEENA                 Upward</t>
  </si>
  <si>
    <t>SEEMA KANWAR RATHORE       Upward</t>
  </si>
  <si>
    <r>
      <t xml:space="preserve">SHARDA JAT     </t>
    </r>
    <r>
      <rPr>
        <sz val="9"/>
        <color rgb="FFFF0000"/>
        <rFont val="Verdana"/>
        <family val="2"/>
      </rPr>
      <t xml:space="preserve">                   Upward</t>
    </r>
  </si>
  <si>
    <t>SEEMA KUMARI JAT                    Upward</t>
  </si>
  <si>
    <t>SHUBHAM GAWARIYA              Upward</t>
  </si>
  <si>
    <t>TAMANNA AMERIYA KHATIK       Upward</t>
  </si>
  <si>
    <t>VANDANA MEENA                Upward</t>
  </si>
  <si>
    <t>VIJAY LAXMI MEENA           Upward</t>
  </si>
  <si>
    <t>VISHAKHA JANGID              Upward</t>
  </si>
  <si>
    <t>BABITA KUMARI                 Upward</t>
  </si>
  <si>
    <t>ASHA KUMARI                    Upward</t>
  </si>
  <si>
    <t>SAPANA JOSHI</t>
  </si>
  <si>
    <t>RATAN LAL JOSHI</t>
  </si>
  <si>
    <t>REKHA JOSHI</t>
  </si>
  <si>
    <t>CHANDA SEN</t>
  </si>
  <si>
    <t>SHIV LAL SEN</t>
  </si>
  <si>
    <t>REKHA DEVI</t>
  </si>
  <si>
    <t>SANJU JAT</t>
  </si>
  <si>
    <t>CHANDRA JAT</t>
  </si>
  <si>
    <t>PREETI SUTHAR</t>
  </si>
  <si>
    <t>SURESH CHANDRA SUTHAR</t>
  </si>
  <si>
    <t>RADHA SUTHAR</t>
  </si>
  <si>
    <t>MAMTA MEENA</t>
  </si>
  <si>
    <t>PREM SHANKAR</t>
  </si>
  <si>
    <t>SUSHILA</t>
  </si>
  <si>
    <t>KANHAIYA LAL VAISHNAV</t>
  </si>
  <si>
    <t>SAPNA PRAJAPATI</t>
  </si>
  <si>
    <t>PURUSHOTTAM PRAJAPATI</t>
  </si>
  <si>
    <t>LAKSHMI BAI</t>
  </si>
  <si>
    <t>SUNITA GURJAR</t>
  </si>
  <si>
    <t>RAJARAM GURJAR</t>
  </si>
  <si>
    <t>MADI BAI</t>
  </si>
  <si>
    <t>HEMLATA MEENA</t>
  </si>
  <si>
    <t>HANSRAJ</t>
  </si>
  <si>
    <t>BHURI BAI</t>
  </si>
  <si>
    <t>ASHA BAIRWA</t>
  </si>
  <si>
    <t>BHAGWAN LAL BAIRWA</t>
  </si>
  <si>
    <t>RUKMAN BAI BAIRWA</t>
  </si>
  <si>
    <t>AARTI LEEL DHOBI</t>
  </si>
  <si>
    <t>SANTOSH LEEL</t>
  </si>
  <si>
    <t>NANDU KUMARI</t>
  </si>
  <si>
    <t>JYOTI KUMARI BHATIYA</t>
  </si>
  <si>
    <t>SHANKAR LAL SALVI</t>
  </si>
  <si>
    <t>HEMLATA</t>
  </si>
  <si>
    <t>ANJU LATA VERMA</t>
  </si>
  <si>
    <t>RAMADHAR</t>
  </si>
  <si>
    <t>LAXMI DEVI</t>
  </si>
  <si>
    <t>KALPANA MEENA</t>
  </si>
  <si>
    <t>RADHESHYAM</t>
  </si>
  <si>
    <t>GANGA BAI</t>
  </si>
  <si>
    <t>LEELA KUMARI MEENA</t>
  </si>
  <si>
    <t>KANKU BAI</t>
  </si>
  <si>
    <t>AARJU BANO</t>
  </si>
  <si>
    <t>AKBAR HUSSAIN</t>
  </si>
  <si>
    <t>SHAHNAJ BANO</t>
  </si>
  <si>
    <t>NAJISH BANU</t>
  </si>
  <si>
    <t>MOHAMMAD GOS CHIPA</t>
  </si>
  <si>
    <t>SHAHINA BANU</t>
  </si>
  <si>
    <t>ANURADHA DHAKER</t>
  </si>
  <si>
    <t>JAGDISH DHAKER</t>
  </si>
  <si>
    <t>KASNEE BAI DHAKER</t>
  </si>
  <si>
    <t>DEU KUMAWAT</t>
  </si>
  <si>
    <t>PRABHU LAL KUMAWAT</t>
  </si>
  <si>
    <t>LAXMI BAI</t>
  </si>
  <si>
    <t>KRISHNA DHAKAR</t>
  </si>
  <si>
    <t>KALU RAM DHAKAR</t>
  </si>
  <si>
    <t>KANTA BAI</t>
  </si>
  <si>
    <t>DEEPIKA PATWA</t>
  </si>
  <si>
    <t>RAKESH JI PATWA</t>
  </si>
  <si>
    <t>MUNNI PATWA</t>
  </si>
  <si>
    <t>REKHA PRAJAPAT</t>
  </si>
  <si>
    <t>JAGDISH PRAJAPAT</t>
  </si>
  <si>
    <t>PREM PRAJAPAT</t>
  </si>
  <si>
    <t>SANGEETA SALVI</t>
  </si>
  <si>
    <t>MADHAV LAL SALVI</t>
  </si>
  <si>
    <t>BALI DEVI</t>
  </si>
  <si>
    <t>SALONI RANAWAT</t>
  </si>
  <si>
    <t>TILESHWAR RANAWAT</t>
  </si>
  <si>
    <t>PREMESHWAR RANAWAT</t>
  </si>
  <si>
    <t>ANKITA MEENA</t>
  </si>
  <si>
    <t>GAJRAJ MEENA</t>
  </si>
  <si>
    <t>NIRMALA MEENA</t>
  </si>
  <si>
    <t>SANIYA MEENA</t>
  </si>
  <si>
    <t>DASHRATH MEENA</t>
  </si>
  <si>
    <t>NIRMA DEVI</t>
  </si>
  <si>
    <t>SARITA GOCHER</t>
  </si>
  <si>
    <t>ROOP SINGH</t>
  </si>
  <si>
    <t>ANAR BAI</t>
  </si>
  <si>
    <t>MUMAL CHUNDAWAT</t>
  </si>
  <si>
    <t>RAJENDRA SINGH</t>
  </si>
  <si>
    <t>BRIJ KANWAR</t>
  </si>
  <si>
    <t xml:space="preserve">   Alloted Candidate Ist List After Upward 04-11-2022 </t>
  </si>
  <si>
    <t>Alloted Candidate Iind List After Upward  04-11-2022</t>
  </si>
  <si>
    <t>SUB CATEGORY</t>
  </si>
  <si>
    <t>KALI KUMARI GURJAR     Rnt to Rnt</t>
  </si>
  <si>
    <t>UMA KUMARI JATAV      Rnt to Rnt</t>
  </si>
  <si>
    <t>MAMTA KUMARI DHOBI     Rnt to Rnt</t>
  </si>
  <si>
    <t>KALI DHAKER         Rnt to Rnt</t>
  </si>
  <si>
    <t>JYOTI BHEEL          Rnt to Rnt</t>
  </si>
  <si>
    <t>DEEPIKA REGAR            Rnt to Rnt</t>
  </si>
  <si>
    <t>POOJA VERMA              Rnt to Rnt</t>
  </si>
  <si>
    <t>NIDHI CHATURVEDI        Rnt to Rnt</t>
  </si>
  <si>
    <t>RAVEENA TAILOR            Rnt to Rnt</t>
  </si>
  <si>
    <t>NISHA KOLI                    Rnt to Rnt</t>
  </si>
  <si>
    <t xml:space="preserve">KALI DHAKER                     </t>
  </si>
  <si>
    <t xml:space="preserve">JYOTI BHEEL               </t>
  </si>
  <si>
    <t xml:space="preserve">NISHA KOLI                      </t>
  </si>
  <si>
    <t xml:space="preserve">KALI KUMARI GURJAR    </t>
  </si>
  <si>
    <t xml:space="preserve">DEEPIKA REGAR                    </t>
  </si>
  <si>
    <t xml:space="preserve">NIDHI CHATURVEDI           </t>
  </si>
  <si>
    <t xml:space="preserve">UMA KUMARI JATAV           </t>
  </si>
  <si>
    <t>Upward List Rnt to Other College Ist Counsling</t>
  </si>
  <si>
    <t>SUR YAWANSHI BHUMIKA BHIKHAJI  Upward</t>
  </si>
  <si>
    <t>Date of  Reporting</t>
  </si>
  <si>
    <t>Date of Admmison</t>
  </si>
  <si>
    <t>Counsling Proseces</t>
  </si>
  <si>
    <t>B.Ed. Ist Yr. 2022-23</t>
  </si>
  <si>
    <t>S.N.</t>
  </si>
  <si>
    <t>Ist Counsling  Waiting</t>
  </si>
  <si>
    <t>Ist Counsling Waiting</t>
  </si>
  <si>
    <t>Address</t>
  </si>
  <si>
    <t>Pedagogy Subject</t>
  </si>
  <si>
    <t xml:space="preserve">HINDI </t>
  </si>
  <si>
    <t>HISTORY</t>
  </si>
  <si>
    <t>POL.SC.</t>
  </si>
  <si>
    <t>V-CHITTORIYA, PO-ADANA, TH.-RASHMI, DISTT-CHITTORGARH, 312203</t>
  </si>
  <si>
    <t>Aadhar No.</t>
  </si>
  <si>
    <t>MATHS</t>
  </si>
  <si>
    <t>PHYSICS</t>
  </si>
  <si>
    <t>2C84 Segwa Housing Board Senthi Chittorgarh, Chittorgarh, 312001</t>
  </si>
  <si>
    <t>BUSS. STUDY</t>
  </si>
  <si>
    <t>FINANCIAL ACC.</t>
  </si>
  <si>
    <t>V-Po-Bhatto Ka Bamaniya, Th.-Kapasan, Distt.-Chittorgarh, 312202</t>
  </si>
  <si>
    <t>B.A. %</t>
  </si>
  <si>
    <t>V-H.NO.-92,SADAK KE PASS, MISHRO KI PEEPLI, Vaya-Ghosunda, Dist-Chittorgarh, 312201</t>
  </si>
  <si>
    <t>1789/2125</t>
  </si>
  <si>
    <t>1636/2100</t>
  </si>
  <si>
    <t>1439/2125</t>
  </si>
  <si>
    <t>SOCIAL SCIENCE</t>
  </si>
  <si>
    <t>V.- Po.- Th.- Dist.-</t>
  </si>
  <si>
    <t>V.- Surajpura, Po.-Pandoli,  Th.-Kapasan,  Dist.- Chittorgarh, 312202</t>
  </si>
  <si>
    <t>1094/1900</t>
  </si>
  <si>
    <t>History</t>
  </si>
  <si>
    <t>Pol.Sc.</t>
  </si>
  <si>
    <t>Hindi</t>
  </si>
  <si>
    <t>V.- Po.-Bagore, Th.-Mandal, Dist.-Bhilwara, 311402</t>
  </si>
  <si>
    <t>1044/1800</t>
  </si>
  <si>
    <t>Physics</t>
  </si>
  <si>
    <t>Chem.</t>
  </si>
  <si>
    <t>Maths</t>
  </si>
  <si>
    <t xml:space="preserve"> Chem.</t>
  </si>
  <si>
    <t>V.- Po.-79, Shastri Nagar, Deogarh, Th.- Dist.-Rajsamand, 313331</t>
  </si>
  <si>
    <t>1892/2125</t>
  </si>
  <si>
    <t>Botany</t>
  </si>
  <si>
    <t>Zoology</t>
  </si>
  <si>
    <t>Gen. Sc.</t>
  </si>
  <si>
    <t>Biology</t>
  </si>
  <si>
    <t>V.- Po.- Th.-Pipli Bazar, Kapasan,  Dist.-Chittorgarh, 312202</t>
  </si>
  <si>
    <t>1609/2025</t>
  </si>
  <si>
    <t>Soci.</t>
  </si>
  <si>
    <t>Sociology</t>
  </si>
  <si>
    <t>V.- Joonda, Po.-Kuraj, Th.-Railmagara,  Dist.-Rajsamand, 313329</t>
  </si>
  <si>
    <t>1053/1900</t>
  </si>
  <si>
    <t>1102/1900</t>
  </si>
  <si>
    <t>Geo.</t>
  </si>
  <si>
    <t>V.- Po.-Bhatto Ka Bamaniya,  Th.- Kapasan,  Dist.-Chittorgarh, 312202</t>
  </si>
  <si>
    <t>1145/2100</t>
  </si>
  <si>
    <t>Buss.Study.</t>
  </si>
  <si>
    <t>V.- Govaliya, Po.-Jojro Ka Khera, Th.-Gangrar,  Dist.-Chittorgarh, 312901</t>
  </si>
  <si>
    <t>V.- Po.- Dhamana, Th.-Kapasan, Dist.-Chittorgarh, 312202</t>
  </si>
  <si>
    <t>1050/1900</t>
  </si>
  <si>
    <t>Public Adm.</t>
  </si>
  <si>
    <t>1743/2125</t>
  </si>
  <si>
    <t>V.-Khutiya,  Po.-Suwania, Th.-Gangrar, Dist.-Chittorgarh, 312901</t>
  </si>
  <si>
    <t>1226/1900</t>
  </si>
  <si>
    <t>V.- Po.- Th.-New Udaipur Road Kapasan, Dist.-Chittorgarh, 312202</t>
  </si>
  <si>
    <t>1684/2125</t>
  </si>
  <si>
    <t>V.- Po.- Th.-Mahaveer Colony Station Gangrar, Dist.-Chittorgarh, 312901</t>
  </si>
  <si>
    <t>1286/1900</t>
  </si>
  <si>
    <t>V.- Po.- Th.-Railway Station BudhaKhera, Kapasan Dist.-Chittorgarh, 312202</t>
  </si>
  <si>
    <t xml:space="preserve">B.A./B.Com./B.Sc. Subject </t>
  </si>
  <si>
    <t>English</t>
  </si>
  <si>
    <t>1384/1900</t>
  </si>
  <si>
    <t>V.- Po.-Bhatton Ka Bamniya,  Th.-Kapasan, Dist.-Chittorgarh, 312202</t>
  </si>
  <si>
    <t>V.- Po.- Mal Ki Chogawadi Chanderiya, Th.- Dist.-Chittorgarh, 312001</t>
  </si>
  <si>
    <t>Philosophy</t>
  </si>
  <si>
    <t>935/1900</t>
  </si>
  <si>
    <t>V.- Po.- Th.- Dist.-Juna Bazar Chittorgarh, 312001</t>
  </si>
  <si>
    <t>1172/1900</t>
  </si>
  <si>
    <t xml:space="preserve">SAPANA JOSHI  </t>
  </si>
  <si>
    <t>V.- Po.-Dhunwala, Th.-Mandal, Dist.-Bhilwara, 311403</t>
  </si>
  <si>
    <t>Eco.</t>
  </si>
  <si>
    <t>V.- Po.- Th.-Bhadsoda, Dist.-Chittorgarh, 312024</t>
  </si>
  <si>
    <t>877/1900</t>
  </si>
  <si>
    <t>V.- Po.-Gilund, Th.-Railmagra,  Dist.-Rajsamand, 313207</t>
  </si>
  <si>
    <t>1600/2125</t>
  </si>
  <si>
    <t>V.- Po.- Th.- Kapasan, Dist.-Chittorgarh, 312202</t>
  </si>
  <si>
    <t>1231/1900</t>
  </si>
  <si>
    <t xml:space="preserve">Hindi </t>
  </si>
  <si>
    <t>V.- Po.- Th.- Dist.-Purani Dhanmandi Kasara Bazar Bhilwara, 311001</t>
  </si>
  <si>
    <t>827/1800</t>
  </si>
  <si>
    <t>V.- Po.- Th.- Dist.-Panchmukhi road dadabadi, Bhilwara, 311001</t>
  </si>
  <si>
    <t>950/1800</t>
  </si>
  <si>
    <t>1348/1900</t>
  </si>
  <si>
    <t>V.- Po.- Th.- Gangrar, Dist.-Chittorgarh, 312901</t>
  </si>
  <si>
    <t>V.- Po.- Th.- Dist.-96 G-Gandhi Nagar Sec-5 Chittorgarh, 312001</t>
  </si>
  <si>
    <t>1656/2125</t>
  </si>
  <si>
    <t>1421/2100</t>
  </si>
  <si>
    <t>V.- Po.-Hathiyana, Th.-Kapasan,  Dist.-Chittorgarh, 312202</t>
  </si>
  <si>
    <t>V.-Arniya, Po.-Hathiyana, Th.-Kapasan,  Dist.-Chittorgarh, 312202</t>
  </si>
  <si>
    <t>1379/1900</t>
  </si>
  <si>
    <t>1845/2125</t>
  </si>
  <si>
    <t>V.- Po.- Th.- Sadar Bazar Kapasan, Dist.-Chittorgarh, 312202</t>
  </si>
  <si>
    <t>V.- Po.- Bhatton Ka Bamaniya, Th.-Kapasan. Dist.-Chittorgarh, 312202</t>
  </si>
  <si>
    <t>1276/1900</t>
  </si>
  <si>
    <t>1111/1900</t>
  </si>
  <si>
    <t>V.-Kalyanpura, Po.-Pandoli,  Th.-Kapasan,  Dist.-Chittorgarh, 312202</t>
  </si>
  <si>
    <t>V.- Po.- Th.-Teli Mohalla, Kapasan,  Dist.-Bhilwara, 312202</t>
  </si>
  <si>
    <t>980/1800</t>
  </si>
  <si>
    <t>Sanskrit</t>
  </si>
  <si>
    <t>V.- Po.- Th.- Dist.-Radha Krishn Mandir Ke Piche, Senthi, Chittorgarh, 312001</t>
  </si>
  <si>
    <t>1007/1900</t>
  </si>
  <si>
    <t>V.- Raghunathpura, Po.-Adana, Th.-Rashmi, Dist.-Chittorgarh, 312203</t>
  </si>
  <si>
    <t>1277/1900</t>
  </si>
  <si>
    <t>V.- Po.- Akola, Th.-Bhupalsagar,  Dist.-Chittorgarh, 312205</t>
  </si>
  <si>
    <t>1107/1900</t>
  </si>
  <si>
    <t>V.- Po.-Mungana,  Th.-Kapasan,  Dist.-Chittorgarh, 312204</t>
  </si>
  <si>
    <t>1397/1900</t>
  </si>
  <si>
    <t>V.- Po.- Th.-Udaipur Road Kapasan,  Dist.-Chittorgarh, 312202</t>
  </si>
  <si>
    <t>1523/1900</t>
  </si>
  <si>
    <t>V.- Po.- Changedi, Th.-Mavli,  Dist.-Udaipur, 313205</t>
  </si>
  <si>
    <t>1251/1900</t>
  </si>
  <si>
    <t>Urdu</t>
  </si>
  <si>
    <t>1396/1900</t>
  </si>
  <si>
    <t>1341/1900</t>
  </si>
  <si>
    <t>1260/2100</t>
  </si>
  <si>
    <t>907/1800</t>
  </si>
  <si>
    <t>1285/1900</t>
  </si>
  <si>
    <t>1000/1900</t>
  </si>
  <si>
    <t>805/1800</t>
  </si>
  <si>
    <t>Pschology</t>
  </si>
  <si>
    <t>1188/1900</t>
  </si>
  <si>
    <t>1104/1900</t>
  </si>
  <si>
    <t>1204/1900</t>
  </si>
  <si>
    <t>1204/2100</t>
  </si>
  <si>
    <t>Psychology</t>
  </si>
  <si>
    <t>1170/1900</t>
  </si>
  <si>
    <t>1068/1900</t>
  </si>
  <si>
    <t>1344/2200</t>
  </si>
  <si>
    <t>1060/1900</t>
  </si>
  <si>
    <t>1278/1900</t>
  </si>
  <si>
    <t>1117/1900</t>
  </si>
  <si>
    <t>996/1900</t>
  </si>
  <si>
    <t>1628/2125</t>
  </si>
  <si>
    <t>1123/1900</t>
  </si>
  <si>
    <t>Pub.Adm.</t>
  </si>
  <si>
    <t>Home Sci.</t>
  </si>
  <si>
    <t>1100/1800</t>
  </si>
  <si>
    <t>916/1900</t>
  </si>
  <si>
    <t>1032/1900</t>
  </si>
  <si>
    <t>989/1900</t>
  </si>
  <si>
    <t>1315/2125</t>
  </si>
  <si>
    <t>1209/1900</t>
  </si>
  <si>
    <t>1311/2025</t>
  </si>
  <si>
    <t>physics</t>
  </si>
  <si>
    <t>1558/2125</t>
  </si>
  <si>
    <t>1559/2125</t>
  </si>
  <si>
    <t>1085/1900</t>
  </si>
  <si>
    <t>824/1800</t>
  </si>
  <si>
    <t>920/1900</t>
  </si>
  <si>
    <t>1114/2025</t>
  </si>
  <si>
    <t>1401/2100</t>
  </si>
  <si>
    <t>1365/2125</t>
  </si>
  <si>
    <t>928/1900</t>
  </si>
  <si>
    <t>1454/2125</t>
  </si>
  <si>
    <t>1200/1900</t>
  </si>
  <si>
    <t>1299/2025</t>
  </si>
  <si>
    <t>1155/1650</t>
  </si>
  <si>
    <t>887/1800</t>
  </si>
  <si>
    <t>1027/1800</t>
  </si>
  <si>
    <t>Rajasthani</t>
  </si>
  <si>
    <t>1140/2125</t>
  </si>
  <si>
    <t>1678/2125</t>
  </si>
  <si>
    <t>MAHADEV JAT</t>
  </si>
  <si>
    <t>SAJNI DEVI</t>
  </si>
  <si>
    <t>BANSHI LAL SUTHAR</t>
  </si>
  <si>
    <t>RAJEE DEVI</t>
  </si>
  <si>
    <t>SCIENC</t>
  </si>
  <si>
    <t>ENTRANCE TEST FOR PRE. B.Ed. - 2022 Upward Rnt To Rnt</t>
  </si>
  <si>
    <t>SAPNA PRAJAPATI Upward</t>
  </si>
  <si>
    <t>KALPANA MEENA rnt to rnt</t>
  </si>
  <si>
    <t>DEU KUMAWAT rnt to rnt</t>
  </si>
  <si>
    <t>KRISHNA DHAKAR rnt to rnt</t>
  </si>
  <si>
    <t>REKHA PRAJAPAT  upward</t>
  </si>
  <si>
    <t>Alloted Candidate List   Upward List</t>
  </si>
  <si>
    <t>KANCHAN KUMARI JAT         New</t>
  </si>
  <si>
    <t xml:space="preserve">SHIVANI KUMARI SUTHAR     New </t>
  </si>
  <si>
    <t>KALPANA MEENA     old</t>
  </si>
  <si>
    <t>DEU KUMAWAT        old</t>
  </si>
  <si>
    <t>KRISHNA DHAKAR    old</t>
  </si>
  <si>
    <t xml:space="preserve">ENTRANCE TEST FOR PRE. B.Ed. - 2022   </t>
  </si>
  <si>
    <t xml:space="preserve">Alloted Candidate List   Upward List </t>
  </si>
  <si>
    <t>893/1800</t>
  </si>
  <si>
    <t>1232/1800</t>
  </si>
  <si>
    <t>Obt./Total</t>
  </si>
  <si>
    <t>V.-Bhindi, Po.-jalod Th.-keshvrai patan, Dist.-Bundi 323301</t>
  </si>
  <si>
    <t>V.- Po.-Karunda, Th.-Chhoti Sadri, Dist.-Pratapgarh, 312604</t>
  </si>
  <si>
    <t>V.-Pitoopura, Po.-Loharra, Th.- Dist.-Karauli,322243</t>
  </si>
  <si>
    <t>V.- Po.- Th.- Dist.-Segwa Housing Board Senthi, Chittorgarh,312001</t>
  </si>
  <si>
    <t>V.- Po.- Th.-Bus Stand Kapasan, Dist.-Chittorgarh, 312202</t>
  </si>
  <si>
    <t>V.-Gora Ka Kheda, Po.-Mansha, Th.-Kotri,  Dist.-Bhilwara,311603</t>
  </si>
  <si>
    <t>1068/1800</t>
  </si>
  <si>
    <t>V.- Po.-Majhawas, Th.-Sahara, Dist.-Bhilwara, 311806</t>
  </si>
  <si>
    <t>V.- Po.- Kagdar Bhatiya, Th.-Rishabhdev, Dist.-Udaipur</t>
  </si>
  <si>
    <t>V.-Hatipura, Po.-Balesaria, Th.-Banera, Dist.-Bhilwara,311024</t>
  </si>
  <si>
    <t>Mobile No. On Line</t>
  </si>
  <si>
    <t>Candidate Category</t>
  </si>
  <si>
    <t>1082/1900</t>
  </si>
  <si>
    <t>1347/1900</t>
  </si>
  <si>
    <t>V.- Po.- Th.- Dist.-Panchwati Senthi, Chittorgarh, 312001</t>
  </si>
  <si>
    <t>V.-Gudli, Po.-Bambori, Th.-Choti Sadri,  Dist.-Pratapgarh, 312614</t>
  </si>
  <si>
    <t>V.- Po.- Th.- Dist.-Senthi, Chittorgarh, 312001</t>
  </si>
  <si>
    <t>V.-Kheri, Po.-Ghatiyawali, Th.- Dist.-Chittorgarh, 312001</t>
  </si>
  <si>
    <t>V.- Po.- Th.- Dist.-Police Line Chittorgarh, 312001</t>
  </si>
  <si>
    <t>965/1900</t>
  </si>
  <si>
    <t>V.-Rewaliya Kalan, Po.-Rewaliya Khurd, Th.-Bhadesar, Dist.-Chittorgarh, 312201</t>
  </si>
  <si>
    <t>V.- Po.-Rajaji Ka Kareda, Th.-Kareda, Dist.-Bhilwara, 311804</t>
  </si>
  <si>
    <t>V.- Po.-Rooppura Th.-Asind, Dist.-Bhilwara, 311301</t>
  </si>
  <si>
    <t>V.- Po.- Th.-6, Raza Colony, Nimbahera, Dist.-Chittortgarh, 312601</t>
  </si>
  <si>
    <t>V.- Po.-Badoli Madha Singh, Th.-Nimbahera, Dist.-Chittorgarh, 312601</t>
  </si>
  <si>
    <t>120+120+60+60+</t>
  </si>
  <si>
    <t>V.- Po.- Th.- Dist.-KH-30 Housing Board Kumbha Nagar Chittorgarh,312001</t>
  </si>
  <si>
    <t>1124/1800</t>
  </si>
  <si>
    <t>V.-Mahuwa, Po.-Bhatwarda, Th.-Mangrol, Dist.-Baran, 325215</t>
  </si>
  <si>
    <t>899/1900</t>
  </si>
  <si>
    <t>V.-Ganeshpura, Po.-Pahuna, Th.-Rashmi,  Dist.-Chittorgarh, 312206</t>
  </si>
  <si>
    <t>1036/1900</t>
  </si>
  <si>
    <t>V.-Hadmatiya Kundal, Po.-Semarthali, Th.-Chhoti Sadri, Dist.-Pratapgarh,312604</t>
  </si>
  <si>
    <t>Nil</t>
  </si>
  <si>
    <t>V.- Po.- Th.- Dist.-Dehli Gate, Chittorgarh,312001</t>
  </si>
  <si>
    <t>V.- Po.- Th.-Bhoopal Sagar, Dist.-Chittorgarh, 312204</t>
  </si>
  <si>
    <t>V.- Po.-Dabi, Th.-Taleda, Dist.-Bundi,323022</t>
  </si>
  <si>
    <t>V.- Po.- Th.-Charbhuja Mandir Ke Pass, Kapasan, Dist.-Chittorgarh,312202</t>
  </si>
  <si>
    <t>V.- Po.- Th.- Dist.-Karni Vihar Opposite Zinc Colony, Chittorgarh, 312001</t>
  </si>
  <si>
    <t>V.- Po.- Th.- Dist.-Kumbha Nagar, Chittorgarh, 312001</t>
  </si>
  <si>
    <t>V.-Kesar Kheri Po.-Gora Ji Ka Nimbahera, Th.-Kapasan, Dist.-Chittorgarh,312202</t>
  </si>
  <si>
    <t>V.-Pari, Po.-Patoliya, Th.-Bhupal Sagar, Dist.- Chittorgarh, 312204</t>
  </si>
  <si>
    <t xml:space="preserve">V.- Po.-Sadas, Th.-Gangrar, Dist.-Chittorgarh, </t>
  </si>
  <si>
    <t>V.- Po.-Suwana, Th.- Dist.-Bhilwara, 311011</t>
  </si>
  <si>
    <t>V.- Po.- Th.- Dist.-Shitla Mata Mandir Ke Piche, Dada Badi, Bhilwara, 31101</t>
  </si>
  <si>
    <t>1103/1800</t>
  </si>
  <si>
    <t>V.- Po.-Narela, Th.- Dist.-Chittorgarh, 312207</t>
  </si>
  <si>
    <t>V.- Po.- Th.- Dist.-131,Ahinsa Nagar, Pratapgarh, 312605</t>
  </si>
  <si>
    <t>V.-Ghatigara, Po.-Nagawara, Th.-Bagidoura, Dist.-Banswara,327606</t>
  </si>
  <si>
    <t>V.- Po.-Pari, Th.-Bhupalsagar, Dist.-Chittorgarh, 312204</t>
  </si>
  <si>
    <t>V.- Po.- Th.-Sadar Bazar, Kapasan, Dist.-Chittorgarh, 312202</t>
  </si>
  <si>
    <t>V.- Po.- Th.-Railway Station Road, Kapasan, Dist.-Chittorgarh, 312202</t>
  </si>
  <si>
    <t>V.- Po.-Jashma, Th.-Bhupal Sagar, Dist.-Chittorgarh,312202</t>
  </si>
  <si>
    <t>V.- Po.-Khedi Haiwat, Th.-Suroth, Dist.-Karauli, 322236</t>
  </si>
  <si>
    <t>V.- Kankariya, Po.-Singhpur, Th.-Kapasan, Dist.-Chittorgarh, 312207</t>
  </si>
  <si>
    <t>V.-Pawatiya, Po.-Hathiyana, Th.-Kapasan,  Dist.-Chittorgarh,312202</t>
  </si>
  <si>
    <t>V.- Po.- Th.-Bhupal Sagar, Dist.-Chittorgarh,312204</t>
  </si>
  <si>
    <t>V.- Po.-Babad Th.-Chhipabarod, Dist.-Baran, 325221</t>
  </si>
  <si>
    <t>V.-Pari, Po.-Patoliya, Th.-Bhupal Sagar, Dist.-Chittorgarh,312204</t>
  </si>
  <si>
    <t>1056/2025</t>
  </si>
  <si>
    <t>V.- Po.- Akola,Th.-Bhupal Sagar, Dist.-Chittorgarh,312205</t>
  </si>
  <si>
    <t>V.- Po.-Akola, Th.-Bhupal Sagar, Dist.-Chittorgarh, 312205</t>
  </si>
  <si>
    <t>V.-Barawali, Po.-Bangerghata, Th.-Nimbahera, Dist.-Chittorgarh, 312202</t>
  </si>
  <si>
    <t>1074/1900</t>
  </si>
  <si>
    <t>V.-Kumhariya Khera, Po.-Gurlan, Th.- Dist.-Bhilwara, 311802</t>
  </si>
  <si>
    <t>V.-Ummedpura, Po.-Umand, Th.-Kapasan, Dist.-Chittorgarh, 312205</t>
  </si>
  <si>
    <t>V.-Chavandiya, Po.-Owen, Th.-Hindoli, Dist.-Bundi, 323024</t>
  </si>
  <si>
    <t>V.-Kundiya, Po.-Gilund, Th.-Railmagara, Dist.-Rajsamand,313207</t>
  </si>
  <si>
    <t>V.- Po.- Th.-Kapasan, Dist.-Chittorgarh, 312202</t>
  </si>
  <si>
    <t>V.- Ladapcha, Po.-Gawardi, Th.-Railmagra Dist.-Rajsamand,313211</t>
  </si>
  <si>
    <t>Ist Counsling upward</t>
  </si>
  <si>
    <t>1429/2125</t>
  </si>
  <si>
    <t>V.-Ghaslon Ka Khera, Po.-Umand, Th.-Kapasan , Dist.-Chittorgarh, 312205</t>
  </si>
  <si>
    <t>SHIVANI KUMARI SUTHAR</t>
  </si>
  <si>
    <t>957/1900</t>
  </si>
  <si>
    <t xml:space="preserve">KANCHAN KUMARI JAT   Fee Not Deposit </t>
  </si>
  <si>
    <t>Mobile No. Ist</t>
  </si>
  <si>
    <t>Mobile No. Iind</t>
  </si>
  <si>
    <t xml:space="preserve">             Admitted Candidate List</t>
  </si>
  <si>
    <t>Social Science</t>
  </si>
  <si>
    <t>Statistics</t>
  </si>
  <si>
    <t>COMM.</t>
  </si>
  <si>
    <t>Buss. Study</t>
  </si>
  <si>
    <t>Financial Acc.</t>
  </si>
  <si>
    <t xml:space="preserve">Statistics </t>
  </si>
  <si>
    <t>V.- Po.- Th.-Teli Mohalla, Kapasan,  Dist.-Chittorgarh, 312202</t>
  </si>
  <si>
    <t>V.- Po.- Kagdar Bhatiya, Th.-Rishabhdev, Dist.-Udaipur 313802</t>
  </si>
  <si>
    <t>V.- Po.- Th.- Dist.-Shitla Mata Mandir Ke Piche, Dada Badi, Bhilwara, 311001</t>
  </si>
  <si>
    <t xml:space="preserve">HEMLATA MEENA </t>
  </si>
  <si>
    <t>V.-Po.-Maithun, Th- Akalera, Dist.- Jhalawar,  326033</t>
  </si>
  <si>
    <t>HEMLATA NAGAR</t>
  </si>
  <si>
    <t>MOHAN LAL NAGAR</t>
  </si>
  <si>
    <t>REKHA NAGAR</t>
  </si>
  <si>
    <t>NARBADA MEENA</t>
  </si>
  <si>
    <t>MOTI LAL MEENA</t>
  </si>
  <si>
    <t>TULSI MEENA</t>
  </si>
  <si>
    <t>NEHA MALI</t>
  </si>
  <si>
    <t>DINESH MALI</t>
  </si>
  <si>
    <t>RAMU BAI</t>
  </si>
  <si>
    <r>
      <t xml:space="preserve">SUKANA PARGI </t>
    </r>
    <r>
      <rPr>
        <sz val="9"/>
        <color rgb="FFFF0000"/>
        <rFont val="Verdana"/>
        <family val="2"/>
      </rPr>
      <t>Rnt to other 06-12-22</t>
    </r>
  </si>
  <si>
    <r>
      <t xml:space="preserve">RAVEENA TAILOR </t>
    </r>
    <r>
      <rPr>
        <sz val="9"/>
        <color rgb="FFFF0000"/>
        <rFont val="Verdana"/>
        <family val="2"/>
      </rPr>
      <t>Rnt To Other 06-12-22</t>
    </r>
  </si>
  <si>
    <t>1106/1800</t>
  </si>
  <si>
    <r>
      <t xml:space="preserve">RAVINA KHARADI                  </t>
    </r>
    <r>
      <rPr>
        <sz val="9"/>
        <color rgb="FFFF0000"/>
        <rFont val="Verdana"/>
        <family val="2"/>
      </rPr>
      <t xml:space="preserve"> Upward</t>
    </r>
  </si>
  <si>
    <r>
      <t xml:space="preserve">NEHA CHOUDHARY          </t>
    </r>
    <r>
      <rPr>
        <sz val="9"/>
        <color rgb="FFFF0000"/>
        <rFont val="Verdana"/>
        <family val="2"/>
      </rPr>
      <t xml:space="preserve"> Upward</t>
    </r>
  </si>
  <si>
    <t>V.-Devnarayan Mandir Ki Gali, Baleta Road, Po.-Kunahdi, Th.-Ladpura,Kota, 324008</t>
  </si>
  <si>
    <t>V.-Po.-Th.-Dist.-176, Radhe Nagar,Harni Mahadev Bhilwara, 311001</t>
  </si>
  <si>
    <t>1424/</t>
  </si>
  <si>
    <t xml:space="preserve">NEHA MALI  </t>
  </si>
  <si>
    <t xml:space="preserve">HEMLATA NAGAR </t>
  </si>
  <si>
    <t>RNT COLLEGE OF TEACHERS EDUCATION</t>
  </si>
  <si>
    <t>RANJANA KATARA</t>
  </si>
  <si>
    <t>GAUTAM KATARA</t>
  </si>
  <si>
    <t>BASANTI KATARA</t>
  </si>
  <si>
    <t>109W011 - RNT COLLEGE OF TEACHERS EDUCATION                   Ist Round</t>
  </si>
  <si>
    <t>109W011 - RNT COLLEGE OF TEACHERS EDUCATION                                   IInd Alloted Round</t>
  </si>
  <si>
    <t>109W011 - RNT COLLEGE OF TEACHERS EDUCATION                                  IIIrd Alloted Round</t>
  </si>
  <si>
    <t>109W011 - RNT COLLEGE OF TEACHERS EDUCATION     Ivth Alloted Round</t>
  </si>
  <si>
    <t>109W011 - RNT COLLEGE OF TEACHERS EDUCATION                          Vth Alloted Round</t>
  </si>
  <si>
    <t xml:space="preserve">RANJANA KATARA  </t>
  </si>
  <si>
    <t>V.-Po.-Th.-Kalijara Road, Bagidora, Dist.-Banswara , 327601</t>
  </si>
  <si>
    <t>939/1900</t>
  </si>
  <si>
    <t>V.-Bhoj Ka Rel. Po.-Kundai, Th.-Bhinder, Dist.-Udaipur, 313603</t>
  </si>
  <si>
    <t>S.         N0</t>
  </si>
  <si>
    <t>MOBILE II</t>
  </si>
  <si>
    <t>Address With Pincode</t>
  </si>
  <si>
    <t>12th %</t>
  </si>
  <si>
    <t>AMAAN BOHRA</t>
  </si>
  <si>
    <t>YAHYA</t>
  </si>
  <si>
    <t>V- Po-C/o-Shabbir Bohara,Kumbha Nagar, Th- Dist-Chittorgarh,312001</t>
  </si>
  <si>
    <t>SANA FATMA</t>
  </si>
  <si>
    <t>MOHD SALIM</t>
  </si>
  <si>
    <t>ADEEBA KHAN</t>
  </si>
  <si>
    <t>ASHRAF KHAN PATHAN</t>
  </si>
  <si>
    <t>V.-Po.-Krishna Vatika, Barisadri, Th.-Dist.-Chittorgarh, 312403</t>
  </si>
  <si>
    <t>ALMAZ KHAN PATHAN</t>
  </si>
  <si>
    <t>ARIF KHAN PATHAN</t>
  </si>
  <si>
    <t>ANJUM AKHTAR</t>
  </si>
  <si>
    <t>MUSTAK AHMAD MANSOOR</t>
  </si>
  <si>
    <t>-</t>
  </si>
  <si>
    <t>V-Po-Bhupal Sagar, Th.- Bhupal Sagar,    Dist.-Chittorgarh, 312204</t>
  </si>
  <si>
    <t>NAJIYA BANU CHHIPA</t>
  </si>
  <si>
    <t>MOHAMMAD ARIF CHHIPA</t>
  </si>
  <si>
    <t>NAZIYA MANSURI</t>
  </si>
  <si>
    <t>MOHAMMAD ABBAS</t>
  </si>
  <si>
    <t>V.-Dindoli, Po.-Th.-Rashmi, Dist.-Chittorgarh, 312203</t>
  </si>
  <si>
    <t xml:space="preserve">     RNT TT COLLEGE,  KAPASAN</t>
  </si>
  <si>
    <t xml:space="preserve">   B.A. BED I YR. 2022-23 </t>
  </si>
  <si>
    <t xml:space="preserve">    B.Sc. BED I YR. 2022-23 </t>
  </si>
  <si>
    <t xml:space="preserve">      RNT TT COLLEGE, KAPASAN</t>
  </si>
  <si>
    <t xml:space="preserve">Mobile No. </t>
  </si>
  <si>
    <t xml:space="preserve">             RNT COLLEGE OF TEACHERS EDUCATION</t>
  </si>
  <si>
    <t>V- Po-Killa Road, Th.-Dist.-Chittorgarh, 312001</t>
  </si>
  <si>
    <t>V-P-Mandal, Th.-Dist.-Bhilwara, 311403</t>
  </si>
  <si>
    <t>             </t>
  </si>
  <si>
    <t>109W011 - RNT COLLEGE OF TEACHERS EDUCATION       23-12-2022</t>
  </si>
  <si>
    <t>Sign.</t>
  </si>
  <si>
    <t>Date</t>
  </si>
  <si>
    <t>Sessional Topic Name</t>
  </si>
  <si>
    <t xml:space="preserve">                 RNT COLLEGE OF TEACHERS EDUCATION</t>
  </si>
  <si>
    <t xml:space="preserve">    B.Ed.Ist Yr. 2022-23                        Subject- Drama &amp; Art in Education</t>
  </si>
  <si>
    <t xml:space="preserve">RANJANA KATARA </t>
  </si>
  <si>
    <t xml:space="preserve">GAUTAM KATARA   </t>
  </si>
  <si>
    <t>Geography</t>
  </si>
  <si>
    <t>MUSKAN MANSURI</t>
  </si>
  <si>
    <t>MOHAMMAD AARIF</t>
  </si>
  <si>
    <t>SONIA AAMERIA</t>
  </si>
  <si>
    <t>OM PRAKASH AAMERIA</t>
  </si>
  <si>
    <t xml:space="preserve">    B.Ed.IInd Yr. 2022-23</t>
  </si>
  <si>
    <t xml:space="preserve">gkMZ dkWih cdk;k lwph </t>
  </si>
  <si>
    <t>KAVITA MALI</t>
  </si>
  <si>
    <t>SHANKAR LAL MALI</t>
  </si>
  <si>
    <t>PRIYANKA RANI MEENA</t>
  </si>
  <si>
    <t>MUKUT BIHARI MEENA</t>
  </si>
  <si>
    <t>PRIYANKA SHARMA</t>
  </si>
  <si>
    <t>RADHEY SHYAM SHARMA</t>
  </si>
  <si>
    <t>B.Ed.-Ist Yr. Session: 2022-23</t>
  </si>
  <si>
    <t xml:space="preserve">Simulated Teaching Attendance Sheet &amp; Mark sheet </t>
  </si>
  <si>
    <t>G – 1</t>
  </si>
  <si>
    <t xml:space="preserve"> RNT COLLEGE OF TEACHER EDUCATION, KAPASAN</t>
  </si>
  <si>
    <t>Student's Name</t>
  </si>
  <si>
    <t>Lession-1</t>
  </si>
  <si>
    <t>Lession-2</t>
  </si>
  <si>
    <t>Lession-3</t>
  </si>
  <si>
    <t>Lession-4</t>
  </si>
  <si>
    <t>Lession-5</t>
  </si>
  <si>
    <t>Total                20</t>
  </si>
  <si>
    <t>G – 2</t>
  </si>
  <si>
    <t>G – 3</t>
  </si>
  <si>
    <t>G – 4</t>
  </si>
  <si>
    <t>R.N.T. College of Teacher Education, Kapasan</t>
  </si>
  <si>
    <t>Session – 2022-23</t>
  </si>
  <si>
    <r>
      <t>Simulated Teaching</t>
    </r>
    <r>
      <rPr>
        <u/>
        <sz val="12"/>
        <color theme="1"/>
        <rFont val="Times New Roman"/>
        <family val="1"/>
      </rPr>
      <t xml:space="preserve"> </t>
    </r>
    <r>
      <rPr>
        <u/>
        <sz val="16"/>
        <color theme="1"/>
        <rFont val="Georgia"/>
        <family val="1"/>
      </rPr>
      <t xml:space="preserve">Duty-Chart </t>
    </r>
  </si>
  <si>
    <t>GROUP</t>
  </si>
  <si>
    <t>MADHUBALA S.</t>
  </si>
  <si>
    <t>DINESH KUMAR LOHAR</t>
  </si>
  <si>
    <t>MANISH KUMAWAT</t>
  </si>
  <si>
    <t>ARVIND RAV</t>
  </si>
  <si>
    <t>SANJU SONI</t>
  </si>
  <si>
    <t>PANKAJ SAINI</t>
  </si>
  <si>
    <t xml:space="preserve">  vuq:fir d{kk&amp;d{k f”k{k.k dk;Z izkr% 10%00 cts ls 1%20 cts rd jgsxkA </t>
  </si>
  <si>
    <t xml:space="preserve">  blds i”pkr~ vU; “kS{kf.kd ,oa lg”kS{kf.kd xfrfof/k;kW vk;ksftr gksxhA</t>
  </si>
  <si>
    <t xml:space="preserve"> PRINCIPAL</t>
  </si>
  <si>
    <t>Gen.Sci.</t>
  </si>
  <si>
    <t xml:space="preserve">Sessional </t>
  </si>
  <si>
    <t xml:space="preserve">    B.Ed.Ist Yr. 2022-23                 Subject- Learning &amp; Teaching </t>
  </si>
  <si>
    <r>
      <t xml:space="preserve">ARUNA SHARMA     </t>
    </r>
    <r>
      <rPr>
        <sz val="9"/>
        <color rgb="FFFF0000"/>
        <rFont val="Verdana"/>
        <family val="2"/>
      </rPr>
      <t xml:space="preserve"> Left</t>
    </r>
  </si>
  <si>
    <r>
      <t xml:space="preserve">RANI GOUR         </t>
    </r>
    <r>
      <rPr>
        <sz val="9"/>
        <color rgb="FFFF0000"/>
        <rFont val="Verdana"/>
        <family val="2"/>
      </rPr>
      <t xml:space="preserve"> Left</t>
    </r>
  </si>
  <si>
    <t xml:space="preserve">HEMLATA NAGAR  </t>
  </si>
  <si>
    <t xml:space="preserve">NEHA MALI          </t>
  </si>
  <si>
    <t>Buss.Std.</t>
  </si>
  <si>
    <t>Gen. Sci.</t>
  </si>
  <si>
    <t>Home sci.</t>
  </si>
  <si>
    <t>Pol. Sc.</t>
  </si>
  <si>
    <t>Social Sci.</t>
  </si>
  <si>
    <t>Fin.Acc.</t>
  </si>
  <si>
    <t>Bio.</t>
  </si>
  <si>
    <t xml:space="preserve">    B.Ed.Ist Yr. 2022-23                        Subject- Viva-Voce File</t>
  </si>
  <si>
    <r>
      <t xml:space="preserve">ARUNA SHARMA     </t>
    </r>
    <r>
      <rPr>
        <sz val="9"/>
        <color rgb="FFFF0000"/>
        <rFont val="Verdana"/>
        <family val="2"/>
      </rPr>
      <t>Left</t>
    </r>
  </si>
  <si>
    <r>
      <t xml:space="preserve">RANI GOUR      </t>
    </r>
    <r>
      <rPr>
        <sz val="9"/>
        <color rgb="FFFF0000"/>
        <rFont val="Verdana"/>
        <family val="2"/>
      </rPr>
      <t xml:space="preserve"> Left</t>
    </r>
  </si>
  <si>
    <t xml:space="preserve">Subject </t>
  </si>
  <si>
    <t>Sessional Work</t>
  </si>
  <si>
    <t xml:space="preserve">                                      B.Ed.Ist Yr.    </t>
  </si>
  <si>
    <t>ledkyhu Hkkjr ,oa f'k{kk</t>
  </si>
  <si>
    <t>ckY;koLFkk ,oa fodkl</t>
  </si>
  <si>
    <t>f'k{k.k ,oa vf/kxe</t>
  </si>
  <si>
    <t>ikB~;Øe ls ijs Hkk"kk</t>
  </si>
  <si>
    <t>ukV~; ,oa dyk</t>
  </si>
  <si>
    <t>vkbZ-lh-Vh-</t>
  </si>
  <si>
    <t xml:space="preserve">padagogy I </t>
  </si>
  <si>
    <t xml:space="preserve">padagogy II </t>
  </si>
  <si>
    <t xml:space="preserve">                         RNT COLLEGE OF TEACHERS EDUCATION</t>
  </si>
  <si>
    <t>Dist.</t>
  </si>
  <si>
    <t>Chittorgarh</t>
  </si>
  <si>
    <t>Karauli</t>
  </si>
  <si>
    <t>Bundi</t>
  </si>
  <si>
    <t>Bhilwara</t>
  </si>
  <si>
    <t>Udaipur</t>
  </si>
  <si>
    <t>Rajsamand</t>
  </si>
  <si>
    <t>Jhalawar</t>
  </si>
  <si>
    <t>Kota</t>
  </si>
  <si>
    <t>Baran</t>
  </si>
  <si>
    <t>Pratapgarh</t>
  </si>
  <si>
    <t>Banswara</t>
  </si>
  <si>
    <r>
      <t xml:space="preserve">ARUNA SHARMA     </t>
    </r>
    <r>
      <rPr>
        <sz val="8"/>
        <color rgb="FFFF0000"/>
        <rFont val="Calibri"/>
        <family val="2"/>
        <scheme val="minor"/>
      </rPr>
      <t xml:space="preserve"> Left</t>
    </r>
  </si>
  <si>
    <r>
      <t xml:space="preserve">RANI GOUR         </t>
    </r>
    <r>
      <rPr>
        <sz val="8"/>
        <color rgb="FFFF0000"/>
        <rFont val="Calibri"/>
        <family val="2"/>
        <scheme val="minor"/>
      </rPr>
      <t xml:space="preserve"> Left</t>
    </r>
  </si>
  <si>
    <t>MINO</t>
  </si>
  <si>
    <t>DIVOR</t>
  </si>
  <si>
    <t>Can Cate</t>
  </si>
  <si>
    <t>College Name</t>
  </si>
  <si>
    <t xml:space="preserve">University/Board Name </t>
  </si>
  <si>
    <t>mlsu udaipur</t>
  </si>
  <si>
    <t>maharana pratap P.G.Govt.College Chittor</t>
  </si>
  <si>
    <t>Govt.Arts Girls College, Kota</t>
  </si>
  <si>
    <t>University of Kota</t>
  </si>
  <si>
    <t>Govt. J.D.B.Girls College, Kota</t>
  </si>
  <si>
    <t>govt.meera girls college, udaipur</t>
  </si>
  <si>
    <t>university of kota, kota</t>
  </si>
  <si>
    <t>govt.arts girls college kota</t>
  </si>
  <si>
    <t>rnt p.g. college, kapasan</t>
  </si>
  <si>
    <t>a c r k b vishwa bharti p.g. mahavidyalaya, chhabr</t>
  </si>
  <si>
    <t>swami puroshottam acharya, college, barisadri, chittorgarh</t>
  </si>
  <si>
    <t>govind guru tribal university, banswara</t>
  </si>
  <si>
    <t>govt. pg college, pratapgarh</t>
  </si>
  <si>
    <t>govt.college kapasan</t>
  </si>
  <si>
    <t>r.p. kanya maha vidyalaya , bhinder</t>
  </si>
  <si>
    <t>govt.girls college, chittorgarh</t>
  </si>
  <si>
    <t>Maa vaibhav laxmi mahavidhlya, mangrol</t>
  </si>
  <si>
    <t>mds university , ajmer</t>
  </si>
  <si>
    <t>s.d.govt.college, beawar</t>
  </si>
  <si>
    <t>govt. girls college, chittoorgarh</t>
  </si>
  <si>
    <t>kanchan devi college of comp.sci.bhilwara</t>
  </si>
  <si>
    <t>govt. college , bundi</t>
  </si>
  <si>
    <t>govt. college, nimbahera</t>
  </si>
  <si>
    <t>adarsh kanya mahavidyalaya</t>
  </si>
  <si>
    <t>govt, girls college, chittorgar</t>
  </si>
  <si>
    <t>govt. college, kapasan</t>
  </si>
  <si>
    <t>mds university, ajmer</t>
  </si>
  <si>
    <t>m.l.v. govt. college, bhilwara</t>
  </si>
  <si>
    <t>vikram University ujjain</t>
  </si>
  <si>
    <t>shri sitaram jaju govt. girls college, neemuch</t>
  </si>
  <si>
    <t>govt. meera girls college, udaipur</t>
  </si>
  <si>
    <t>govt, college, jhalawar</t>
  </si>
  <si>
    <t>s.m.m.govt. girls college, bhilwara</t>
  </si>
  <si>
    <t>university college of science, udaipur</t>
  </si>
  <si>
    <t>mahaveer ambesh guru college, fatehnagar</t>
  </si>
  <si>
    <t>roopi devi kanya mahavidyalaya, mandal,</t>
  </si>
  <si>
    <t>university college of commerce &amp; management, udaipur</t>
  </si>
  <si>
    <t>govt. arts girls college, kota</t>
  </si>
  <si>
    <t>sarvadaya mahila college, bagidora, banswara</t>
  </si>
  <si>
    <t>govt, meera girls college, udaipur</t>
  </si>
  <si>
    <t>suyash college, rashmi</t>
  </si>
  <si>
    <t>adarsh kanya mahavidyalaya, fatehnagar</t>
  </si>
  <si>
    <t>govt. college , kapasan</t>
  </si>
  <si>
    <t>govt. college, kherwara</t>
  </si>
  <si>
    <t>shiv charan mathur govt. college, manalgarh, bhilwara</t>
  </si>
  <si>
    <t>u.s.ostwal science &amp; arts college, mangalwad, chittorgarh</t>
  </si>
  <si>
    <t>J.r. college, railmagra</t>
  </si>
  <si>
    <t>govt. college kapasan</t>
  </si>
  <si>
    <t>MOTHER'S            NAME</t>
  </si>
  <si>
    <t xml:space="preserve">Date </t>
  </si>
  <si>
    <t xml:space="preserve">of </t>
  </si>
  <si>
    <t>Admi.</t>
  </si>
  <si>
    <t xml:space="preserve">    B.Ed.Ist Yr. 2022-23 Scholar List</t>
  </si>
  <si>
    <t xml:space="preserve">          RNT COLLEGE OF TEACHERS EDUCATION</t>
  </si>
  <si>
    <t>gg tribal university, banswara</t>
  </si>
  <si>
    <t>Hidi Lit.</t>
  </si>
  <si>
    <t>BBE</t>
  </si>
  <si>
    <t xml:space="preserve">Privious Hindi </t>
  </si>
  <si>
    <t>Buss.Adm.</t>
  </si>
  <si>
    <t>Hindi Lit.</t>
  </si>
  <si>
    <t>MA/MCom/Msc</t>
  </si>
  <si>
    <t>B.A./B.com/B.Sc.</t>
  </si>
  <si>
    <t>ma/msc/mcom</t>
  </si>
  <si>
    <t>mds univ., ajmer</t>
  </si>
  <si>
    <t>u.s.ostwal science &amp; arts college, mangalwad, chittor</t>
  </si>
  <si>
    <t>maha pratap P.G. Govt.College Chittor</t>
  </si>
  <si>
    <t>mds uni, ajmer</t>
  </si>
  <si>
    <t>V.-Kesar Kheri Po.-Gora Ji Ka Nimbahera, Th.-Kapasan, Dist.-Chittor</t>
  </si>
  <si>
    <t>university college of comm &amp; manag, udaipur</t>
  </si>
  <si>
    <t>mahar pratap P.G. Govt.College Chittor</t>
  </si>
  <si>
    <t>mahara pratap P.G. Govt.College Chittor</t>
  </si>
  <si>
    <t xml:space="preserve">V.-Devnarayan Mandir Ki Gali, Baleta Road, Po.-Kunahdi, Th.-Ladpura,Kota, </t>
  </si>
  <si>
    <t>Roll No.</t>
  </si>
  <si>
    <t>Candi.                        Signature</t>
  </si>
  <si>
    <t>Cont…02</t>
  </si>
  <si>
    <t>Page-02</t>
  </si>
  <si>
    <t>Cont…03</t>
  </si>
  <si>
    <t>Page-03</t>
  </si>
  <si>
    <t>Cont…04</t>
  </si>
  <si>
    <t>Page-04</t>
  </si>
  <si>
    <t>S.          No</t>
  </si>
  <si>
    <t>S.    No</t>
  </si>
  <si>
    <t>S.      No</t>
  </si>
  <si>
    <t xml:space="preserve">Mark Sheet Issue List </t>
  </si>
  <si>
    <t xml:space="preserve">                                                 B.Ed.Ist Yr. 2022-23 </t>
  </si>
  <si>
    <t>Scho.No.</t>
  </si>
  <si>
    <t>RNT COLLEGE OF TEACHER'S EDUCATION, KAPASAN</t>
  </si>
  <si>
    <t>S.N</t>
  </si>
  <si>
    <t>Result</t>
  </si>
  <si>
    <t>Obt.Mark in Theroy</t>
  </si>
  <si>
    <t>Obt.Mark in Practical</t>
  </si>
  <si>
    <t>Total Obt.Mark</t>
  </si>
  <si>
    <t>Percent %</t>
  </si>
  <si>
    <t>Pass</t>
  </si>
  <si>
    <t xml:space="preserve">BED I YR.2022-23 </t>
  </si>
  <si>
    <t>LAKSHITA GANDHARVA</t>
  </si>
  <si>
    <t>Fail</t>
  </si>
  <si>
    <t>NANDITA GOUR</t>
  </si>
  <si>
    <t xml:space="preserve">one lesson of peda. </t>
  </si>
  <si>
    <t>Pramoted</t>
  </si>
  <si>
    <t>LAKSHITA                     GANDHARVA</t>
  </si>
  <si>
    <t>SC , PH</t>
  </si>
  <si>
    <t xml:space="preserve">SURESH CHANDRA </t>
  </si>
  <si>
    <t>1424/1800</t>
  </si>
  <si>
    <t>Graduation %</t>
  </si>
  <si>
    <t xml:space="preserve">                       RNT COLLEGE OF TEACHERS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</si>
</sst>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14809]dd/mm/yyyy;@"/>
  </numFmts>
  <fonts count="4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theme="1"/>
      <name val="Arial"/>
      <family val="2"/>
    </font>
    <font>
      <b/>
      <sz val="14"/>
      <color rgb="FF003366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Arial"/>
      <family val="2"/>
    </font>
    <font>
      <i/>
      <sz val="9"/>
      <color theme="1"/>
      <name val="Verdana"/>
      <family val="2"/>
    </font>
    <font>
      <sz val="16"/>
      <color theme="1"/>
      <name val="Kruti Dev 010"/>
    </font>
    <font>
      <sz val="15"/>
      <color theme="1"/>
      <name val="Arial"/>
      <family val="2"/>
    </font>
    <font>
      <sz val="12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Georgia"/>
      <family val="1"/>
    </font>
    <font>
      <u/>
      <sz val="16"/>
      <color theme="1"/>
      <name val="Times New Roman"/>
      <family val="1"/>
    </font>
    <font>
      <u/>
      <sz val="12"/>
      <color theme="1"/>
      <name val="Times New Roman"/>
      <family val="1"/>
    </font>
    <font>
      <u/>
      <sz val="16"/>
      <color theme="1"/>
      <name val="Georgia"/>
      <family val="1"/>
    </font>
    <font>
      <sz val="10"/>
      <color theme="1"/>
      <name val="Georgia"/>
      <family val="1"/>
    </font>
    <font>
      <sz val="9"/>
      <color theme="1"/>
      <name val="Georgia"/>
      <family val="1"/>
    </font>
    <font>
      <sz val="20"/>
      <color theme="1"/>
      <name val="Arial"/>
      <family val="2"/>
    </font>
    <font>
      <sz val="11"/>
      <color theme="1"/>
      <name val="Book Antiqua"/>
      <family val="1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990000"/>
      </right>
      <top style="thin">
        <color rgb="FF990000"/>
      </top>
      <bottom/>
      <diagonal/>
    </border>
    <border>
      <left/>
      <right/>
      <top style="thin">
        <color rgb="FF990000"/>
      </top>
      <bottom/>
      <diagonal/>
    </border>
    <border>
      <left style="thin">
        <color rgb="FF990000"/>
      </left>
      <right/>
      <top style="thin">
        <color rgb="FF99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0000"/>
      </left>
      <right style="thin">
        <color rgb="FF000000"/>
      </right>
      <top style="thin">
        <color rgb="FF99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90000"/>
      </top>
      <bottom style="thin">
        <color rgb="FF000000"/>
      </bottom>
      <diagonal/>
    </border>
    <border>
      <left style="thin">
        <color rgb="FF000000"/>
      </left>
      <right style="thin">
        <color rgb="FF990000"/>
      </right>
      <top style="thin">
        <color rgb="FF990000"/>
      </top>
      <bottom style="thin">
        <color rgb="FF000000"/>
      </bottom>
      <diagonal/>
    </border>
    <border>
      <left style="thin">
        <color rgb="FF99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990000"/>
      </right>
      <top style="thin">
        <color rgb="FF000000"/>
      </top>
      <bottom style="thin">
        <color rgb="FF000000"/>
      </bottom>
      <diagonal/>
    </border>
    <border>
      <left style="thin">
        <color rgb="FF990000"/>
      </left>
      <right style="thin">
        <color rgb="FF000000"/>
      </right>
      <top style="thin">
        <color rgb="FF000000"/>
      </top>
      <bottom style="thin">
        <color rgb="FF99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90000"/>
      </bottom>
      <diagonal/>
    </border>
    <border>
      <left style="thin">
        <color rgb="FF000000"/>
      </left>
      <right style="thin">
        <color rgb="FF990000"/>
      </right>
      <top style="thin">
        <color rgb="FF000000"/>
      </top>
      <bottom style="thin">
        <color rgb="FF990000"/>
      </bottom>
      <diagonal/>
    </border>
    <border>
      <left style="thin">
        <color rgb="FF990000"/>
      </left>
      <right/>
      <top/>
      <bottom style="thin">
        <color rgb="FF990000"/>
      </bottom>
      <diagonal/>
    </border>
    <border>
      <left/>
      <right/>
      <top/>
      <bottom style="thin">
        <color rgb="FF99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0000"/>
      </left>
      <right/>
      <top/>
      <bottom/>
      <diagonal/>
    </border>
    <border>
      <left/>
      <right style="thin">
        <color rgb="FF990000"/>
      </right>
      <top/>
      <bottom/>
      <diagonal/>
    </border>
    <border>
      <left/>
      <right style="thin">
        <color rgb="FF990000"/>
      </right>
      <top/>
      <bottom style="thin">
        <color rgb="FF99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/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4" xfId="0" applyBorder="1"/>
    <xf numFmtId="0" fontId="4" fillId="0" borderId="0" xfId="0" applyFont="1" applyAlignment="1">
      <alignment horizontal="left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7" fillId="3" borderId="4" xfId="0" applyFont="1" applyFill="1" applyBorder="1" applyAlignment="1">
      <alignment horizontal="center" wrapText="1"/>
    </xf>
    <xf numFmtId="0" fontId="0" fillId="3" borderId="4" xfId="0" applyFont="1" applyFill="1" applyBorder="1"/>
    <xf numFmtId="0" fontId="1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14" fontId="1" fillId="3" borderId="12" xfId="0" applyNumberFormat="1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top" wrapText="1"/>
    </xf>
    <xf numFmtId="14" fontId="1" fillId="3" borderId="19" xfId="0" applyNumberFormat="1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wrapText="1"/>
    </xf>
    <xf numFmtId="14" fontId="1" fillId="3" borderId="4" xfId="0" applyNumberFormat="1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horizontal="left" vertical="top" wrapText="1"/>
    </xf>
    <xf numFmtId="14" fontId="1" fillId="3" borderId="0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left" vertical="top" wrapText="1"/>
    </xf>
    <xf numFmtId="0" fontId="0" fillId="0" borderId="23" xfId="0" applyBorder="1"/>
    <xf numFmtId="0" fontId="0" fillId="0" borderId="0" xfId="0" applyBorder="1"/>
    <xf numFmtId="0" fontId="5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" fontId="0" fillId="0" borderId="6" xfId="0" applyNumberFormat="1" applyBorder="1" applyAlignment="1">
      <alignment horizontal="left" vertical="top"/>
    </xf>
    <xf numFmtId="1" fontId="0" fillId="0" borderId="4" xfId="0" applyNumberFormat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10" fillId="0" borderId="0" xfId="0" applyFont="1" applyAlignment="1">
      <alignment horizontal="left" vertical="center"/>
    </xf>
    <xf numFmtId="0" fontId="0" fillId="0" borderId="26" xfId="0" applyBorder="1"/>
    <xf numFmtId="14" fontId="0" fillId="0" borderId="0" xfId="0" applyNumberFormat="1" applyBorder="1"/>
    <xf numFmtId="1" fontId="0" fillId="0" borderId="0" xfId="0" applyNumberFormat="1" applyAlignment="1">
      <alignment horizontal="left" vertical="top"/>
    </xf>
    <xf numFmtId="0" fontId="0" fillId="0" borderId="24" xfId="0" applyBorder="1" applyAlignment="1">
      <alignment vertical="top"/>
    </xf>
    <xf numFmtId="0" fontId="1" fillId="3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/>
    </xf>
    <xf numFmtId="2" fontId="0" fillId="0" borderId="4" xfId="0" applyNumberFormat="1" applyBorder="1" applyAlignment="1">
      <alignment horizontal="left"/>
    </xf>
    <xf numFmtId="2" fontId="1" fillId="3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left" wrapText="1"/>
    </xf>
    <xf numFmtId="1" fontId="0" fillId="0" borderId="4" xfId="0" applyNumberFormat="1" applyBorder="1" applyAlignment="1">
      <alignment horizontal="left"/>
    </xf>
    <xf numFmtId="0" fontId="12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0" fillId="0" borderId="23" xfId="0" applyBorder="1" applyAlignment="1">
      <alignment vertical="top"/>
    </xf>
    <xf numFmtId="2" fontId="0" fillId="0" borderId="4" xfId="0" applyNumberForma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 wrapText="1"/>
    </xf>
    <xf numFmtId="14" fontId="0" fillId="0" borderId="4" xfId="0" applyNumberFormat="1" applyBorder="1"/>
    <xf numFmtId="0" fontId="14" fillId="3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" fontId="0" fillId="0" borderId="24" xfId="0" applyNumberForma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wrapText="1"/>
    </xf>
    <xf numFmtId="14" fontId="1" fillId="3" borderId="19" xfId="0" applyNumberFormat="1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14" fontId="1" fillId="3" borderId="12" xfId="0" applyNumberFormat="1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left" wrapText="1"/>
    </xf>
    <xf numFmtId="0" fontId="0" fillId="3" borderId="0" xfId="0" applyFont="1" applyFill="1"/>
    <xf numFmtId="0" fontId="0" fillId="3" borderId="2" xfId="0" applyFont="1" applyFill="1" applyBorder="1"/>
    <xf numFmtId="0" fontId="0" fillId="3" borderId="1" xfId="0" applyFont="1" applyFill="1" applyBorder="1"/>
    <xf numFmtId="0" fontId="0" fillId="3" borderId="26" xfId="0" applyFont="1" applyFill="1" applyBorder="1"/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0" fontId="1" fillId="0" borderId="4" xfId="0" applyNumberFormat="1" applyFont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top" wrapText="1"/>
    </xf>
    <xf numFmtId="10" fontId="0" fillId="0" borderId="4" xfId="0" applyNumberFormat="1" applyBorder="1" applyAlignment="1">
      <alignment horizontal="left" vertical="top"/>
    </xf>
    <xf numFmtId="0" fontId="1" fillId="3" borderId="4" xfId="0" applyFont="1" applyFill="1" applyBorder="1" applyAlignment="1">
      <alignment wrapText="1"/>
    </xf>
    <xf numFmtId="14" fontId="1" fillId="3" borderId="4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2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wrapText="1"/>
    </xf>
    <xf numFmtId="0" fontId="17" fillId="0" borderId="0" xfId="0" applyFont="1" applyAlignment="1">
      <alignment horizontal="left" vertical="top"/>
    </xf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14" fontId="1" fillId="3" borderId="4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 indent="15"/>
    </xf>
    <xf numFmtId="0" fontId="27" fillId="0" borderId="0" xfId="0" applyFont="1"/>
    <xf numFmtId="0" fontId="29" fillId="0" borderId="4" xfId="0" applyFont="1" applyBorder="1" applyAlignment="1">
      <alignment horizontal="center" vertical="top"/>
    </xf>
    <xf numFmtId="14" fontId="29" fillId="0" borderId="4" xfId="0" applyNumberFormat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26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/>
    </xf>
    <xf numFmtId="0" fontId="2" fillId="3" borderId="0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center"/>
    </xf>
    <xf numFmtId="0" fontId="13" fillId="3" borderId="4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34" fillId="3" borderId="4" xfId="0" applyFont="1" applyFill="1" applyBorder="1" applyAlignment="1">
      <alignment horizontal="left" vertical="top" wrapText="1"/>
    </xf>
    <xf numFmtId="0" fontId="36" fillId="3" borderId="4" xfId="0" applyFont="1" applyFill="1" applyBorder="1" applyAlignment="1">
      <alignment horizontal="left" vertical="top" wrapText="1"/>
    </xf>
    <xf numFmtId="0" fontId="34" fillId="3" borderId="4" xfId="0" applyFont="1" applyFill="1" applyBorder="1" applyAlignment="1">
      <alignment horizontal="center" vertical="top" wrapText="1"/>
    </xf>
    <xf numFmtId="0" fontId="34" fillId="0" borderId="0" xfId="0" applyFont="1"/>
    <xf numFmtId="164" fontId="34" fillId="3" borderId="4" xfId="0" applyNumberFormat="1" applyFont="1" applyFill="1" applyBorder="1" applyAlignment="1">
      <alignment horizontal="left" vertical="top" wrapText="1"/>
    </xf>
    <xf numFmtId="164" fontId="34" fillId="0" borderId="4" xfId="0" applyNumberFormat="1" applyFont="1" applyBorder="1" applyAlignment="1">
      <alignment horizontal="left" vertical="top" wrapText="1"/>
    </xf>
    <xf numFmtId="1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1" fontId="34" fillId="0" borderId="6" xfId="0" applyNumberFormat="1" applyFont="1" applyBorder="1" applyAlignment="1">
      <alignment horizontal="left" vertical="top" wrapText="1"/>
    </xf>
    <xf numFmtId="1" fontId="34" fillId="0" borderId="24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3" borderId="4" xfId="0" applyFont="1" applyFill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165" fontId="34" fillId="3" borderId="4" xfId="0" applyNumberFormat="1" applyFont="1" applyFill="1" applyBorder="1" applyAlignment="1">
      <alignment horizontal="left" vertical="top" wrapText="1"/>
    </xf>
    <xf numFmtId="0" fontId="34" fillId="0" borderId="4" xfId="0" applyNumberFormat="1" applyFont="1" applyBorder="1" applyAlignment="1">
      <alignment horizontal="center" vertical="top" wrapText="1"/>
    </xf>
    <xf numFmtId="0" fontId="34" fillId="0" borderId="6" xfId="0" applyNumberFormat="1" applyFont="1" applyBorder="1" applyAlignment="1">
      <alignment horizontal="center" vertical="top" wrapText="1"/>
    </xf>
    <xf numFmtId="0" fontId="34" fillId="0" borderId="24" xfId="0" applyNumberFormat="1" applyFont="1" applyBorder="1" applyAlignment="1">
      <alignment horizontal="center" vertical="top" wrapText="1"/>
    </xf>
    <xf numFmtId="0" fontId="34" fillId="3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wrapText="1"/>
    </xf>
    <xf numFmtId="0" fontId="34" fillId="3" borderId="8" xfId="0" applyFont="1" applyFill="1" applyBorder="1" applyAlignment="1">
      <alignment horizontal="center" vertical="top" wrapText="1"/>
    </xf>
    <xf numFmtId="0" fontId="34" fillId="0" borderId="4" xfId="0" applyFont="1" applyBorder="1" applyAlignment="1">
      <alignment vertical="top"/>
    </xf>
    <xf numFmtId="0" fontId="34" fillId="0" borderId="4" xfId="0" applyFont="1" applyBorder="1"/>
    <xf numFmtId="0" fontId="34" fillId="0" borderId="4" xfId="0" applyFont="1" applyBorder="1" applyAlignment="1">
      <alignment wrapText="1"/>
    </xf>
    <xf numFmtId="0" fontId="1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/>
    </xf>
    <xf numFmtId="0" fontId="0" fillId="0" borderId="30" xfId="0" applyBorder="1"/>
    <xf numFmtId="0" fontId="0" fillId="0" borderId="4" xfId="0" applyBorder="1" applyAlignment="1"/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7" fillId="3" borderId="4" xfId="0" applyFont="1" applyFill="1" applyBorder="1" applyAlignment="1">
      <alignment horizontal="left" vertical="top" wrapText="1"/>
    </xf>
    <xf numFmtId="0" fontId="38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14" fontId="0" fillId="0" borderId="4" xfId="0" applyNumberFormat="1" applyBorder="1" applyAlignment="1">
      <alignment vertical="top"/>
    </xf>
    <xf numFmtId="0" fontId="1" fillId="0" borderId="0" xfId="0" applyFont="1" applyAlignment="1">
      <alignment horizontal="left" vertical="top"/>
    </xf>
    <xf numFmtId="0" fontId="40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3" borderId="3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 wrapText="1"/>
    </xf>
    <xf numFmtId="0" fontId="34" fillId="3" borderId="7" xfId="0" applyFont="1" applyFill="1" applyBorder="1" applyAlignment="1">
      <alignment horizontal="center" vertical="top" wrapText="1"/>
    </xf>
    <xf numFmtId="0" fontId="34" fillId="3" borderId="8" xfId="0" applyFont="1" applyFill="1" applyBorder="1" applyAlignment="1">
      <alignment horizontal="center" vertical="top" wrapText="1"/>
    </xf>
    <xf numFmtId="0" fontId="34" fillId="3" borderId="6" xfId="0" applyFont="1" applyFill="1" applyBorder="1" applyAlignment="1">
      <alignment horizontal="left" vertical="top" wrapText="1"/>
    </xf>
    <xf numFmtId="0" fontId="34" fillId="3" borderId="7" xfId="0" applyFont="1" applyFill="1" applyBorder="1" applyAlignment="1">
      <alignment horizontal="left" vertical="top" wrapText="1"/>
    </xf>
    <xf numFmtId="0" fontId="34" fillId="3" borderId="8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vertical="top" wrapText="1"/>
    </xf>
    <xf numFmtId="0" fontId="0" fillId="3" borderId="4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2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wrapText="1"/>
    </xf>
    <xf numFmtId="0" fontId="10" fillId="0" borderId="28" xfId="0" applyFont="1" applyBorder="1" applyAlignment="1">
      <alignment horizontal="left" vertical="center"/>
    </xf>
    <xf numFmtId="0" fontId="2" fillId="3" borderId="29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3" borderId="25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2" fillId="3" borderId="25" xfId="0" applyFont="1" applyFill="1" applyBorder="1" applyAlignment="1">
      <alignment horizontal="left" wrapText="1"/>
    </xf>
    <xf numFmtId="0" fontId="32" fillId="3" borderId="0" xfId="0" applyFont="1" applyFill="1" applyBorder="1" applyAlignment="1">
      <alignment horizontal="left" wrapText="1"/>
    </xf>
    <xf numFmtId="0" fontId="39" fillId="3" borderId="3" xfId="0" applyFont="1" applyFill="1" applyBorder="1" applyAlignment="1">
      <alignment horizontal="left" wrapText="1"/>
    </xf>
    <xf numFmtId="0" fontId="39" fillId="3" borderId="2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0"/>
  <sheetViews>
    <sheetView workbookViewId="0">
      <selection activeCell="E9" sqref="E9"/>
    </sheetView>
  </sheetViews>
  <sheetFormatPr defaultRowHeight="15" x14ac:dyDescent="0.25"/>
  <cols>
    <col min="1" max="1" width="4.42578125" style="3" bestFit="1" customWidth="1"/>
    <col min="2" max="2" width="9.7109375" style="3" customWidth="1"/>
    <col min="3" max="3" width="25.140625" style="1" customWidth="1"/>
    <col min="4" max="4" width="27.5703125" bestFit="1" customWidth="1"/>
    <col min="5" max="5" width="26.28515625" bestFit="1" customWidth="1"/>
    <col min="6" max="6" width="10" bestFit="1" customWidth="1"/>
    <col min="7" max="7" width="8.28515625" bestFit="1" customWidth="1"/>
    <col min="8" max="8" width="10.28515625" bestFit="1" customWidth="1"/>
    <col min="9" max="9" width="10.28515625" style="3" bestFit="1" customWidth="1"/>
    <col min="10" max="10" width="11.5703125" style="3" bestFit="1" customWidth="1"/>
    <col min="11" max="12" width="12.42578125" style="3" bestFit="1" customWidth="1"/>
    <col min="13" max="13" width="13.42578125" style="3" bestFit="1" customWidth="1"/>
    <col min="14" max="14" width="12.42578125" style="3" bestFit="1" customWidth="1"/>
    <col min="15" max="15" width="11.5703125" bestFit="1" customWidth="1"/>
    <col min="16" max="16" width="10.42578125" bestFit="1" customWidth="1"/>
    <col min="17" max="17" width="20.28515625" bestFit="1" customWidth="1"/>
    <col min="18" max="18" width="13.140625" bestFit="1" customWidth="1"/>
    <col min="19" max="19" width="9" bestFit="1" customWidth="1"/>
    <col min="20" max="20" width="11.5703125" bestFit="1" customWidth="1"/>
    <col min="21" max="22" width="10.85546875" bestFit="1" customWidth="1"/>
    <col min="23" max="23" width="11" bestFit="1" customWidth="1"/>
    <col min="24" max="24" width="13.42578125" bestFit="1" customWidth="1"/>
    <col min="25" max="25" width="75.28515625" bestFit="1" customWidth="1"/>
    <col min="26" max="26" width="11" bestFit="1" customWidth="1"/>
    <col min="27" max="27" width="10" bestFit="1" customWidth="1"/>
    <col min="28" max="28" width="10" style="1" customWidth="1"/>
    <col min="29" max="29" width="32.42578125" customWidth="1"/>
    <col min="30" max="30" width="15.7109375" customWidth="1"/>
    <col min="33" max="33" width="12.42578125" customWidth="1"/>
    <col min="34" max="34" width="17.140625" customWidth="1"/>
  </cols>
  <sheetData>
    <row r="1" spans="1:30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56"/>
    </row>
    <row r="2" spans="1:30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30" ht="21" customHeight="1" x14ac:dyDescent="0.25">
      <c r="C3" s="65" t="s">
        <v>320</v>
      </c>
      <c r="F3" s="15"/>
    </row>
    <row r="4" spans="1:30" ht="28.5" customHeight="1" x14ac:dyDescent="0.25">
      <c r="A4" s="70" t="s">
        <v>309</v>
      </c>
      <c r="B4" s="233" t="s">
        <v>963</v>
      </c>
      <c r="C4" s="4" t="s">
        <v>307</v>
      </c>
      <c r="D4" s="4" t="s">
        <v>306</v>
      </c>
      <c r="E4" s="4" t="s">
        <v>305</v>
      </c>
      <c r="F4" s="4" t="s">
        <v>308</v>
      </c>
      <c r="G4" s="4" t="s">
        <v>304</v>
      </c>
      <c r="H4" s="4" t="s">
        <v>652</v>
      </c>
      <c r="I4" s="4" t="s">
        <v>302</v>
      </c>
      <c r="J4" s="4" t="s">
        <v>301</v>
      </c>
      <c r="K4" s="4" t="s">
        <v>300</v>
      </c>
      <c r="L4" s="4" t="s">
        <v>651</v>
      </c>
      <c r="M4" s="4" t="s">
        <v>717</v>
      </c>
      <c r="N4" s="4" t="s">
        <v>718</v>
      </c>
      <c r="O4" s="4" t="s">
        <v>449</v>
      </c>
      <c r="P4" s="4" t="s">
        <v>450</v>
      </c>
      <c r="Q4" s="4" t="s">
        <v>451</v>
      </c>
      <c r="R4" s="4" t="s">
        <v>462</v>
      </c>
      <c r="S4" s="77" t="s">
        <v>298</v>
      </c>
      <c r="T4" s="235" t="s">
        <v>516</v>
      </c>
      <c r="U4" s="236"/>
      <c r="V4" s="237"/>
      <c r="W4" s="235" t="s">
        <v>457</v>
      </c>
      <c r="X4" s="237"/>
      <c r="Y4" s="82" t="s">
        <v>456</v>
      </c>
      <c r="Z4" s="82" t="s">
        <v>872</v>
      </c>
      <c r="AA4" s="70" t="s">
        <v>640</v>
      </c>
      <c r="AB4" s="232" t="s">
        <v>995</v>
      </c>
      <c r="AC4" s="190" t="s">
        <v>889</v>
      </c>
      <c r="AD4" s="190" t="s">
        <v>890</v>
      </c>
    </row>
    <row r="5" spans="1:30" ht="16.5" customHeight="1" x14ac:dyDescent="0.25">
      <c r="A5" s="7">
        <v>1</v>
      </c>
      <c r="B5" s="233">
        <v>384561</v>
      </c>
      <c r="C5" s="160" t="s">
        <v>388</v>
      </c>
      <c r="D5" s="4" t="s">
        <v>389</v>
      </c>
      <c r="E5" s="4" t="s">
        <v>390</v>
      </c>
      <c r="F5" s="4">
        <v>600473</v>
      </c>
      <c r="G5" s="4" t="s">
        <v>3</v>
      </c>
      <c r="H5" s="4" t="s">
        <v>261</v>
      </c>
      <c r="I5" s="4" t="s">
        <v>16</v>
      </c>
      <c r="J5" s="4" t="s">
        <v>15</v>
      </c>
      <c r="K5" s="6">
        <v>36541</v>
      </c>
      <c r="L5" s="4">
        <v>9929640341</v>
      </c>
      <c r="M5" s="4">
        <v>9981303474</v>
      </c>
      <c r="N5" s="4">
        <v>7878595936</v>
      </c>
      <c r="O5" s="24">
        <v>44874</v>
      </c>
      <c r="P5" s="11">
        <v>44874</v>
      </c>
      <c r="Q5" s="12" t="s">
        <v>455</v>
      </c>
      <c r="R5" s="63">
        <v>760737540184</v>
      </c>
      <c r="S5" s="77" t="s">
        <v>30</v>
      </c>
      <c r="T5" s="13" t="s">
        <v>484</v>
      </c>
      <c r="U5" s="13" t="s">
        <v>489</v>
      </c>
      <c r="V5" s="13" t="s">
        <v>490</v>
      </c>
      <c r="W5" s="13" t="s">
        <v>491</v>
      </c>
      <c r="X5" s="13" t="s">
        <v>492</v>
      </c>
      <c r="Y5" s="13" t="s">
        <v>664</v>
      </c>
      <c r="Z5" s="13" t="s">
        <v>873</v>
      </c>
      <c r="AA5" s="13" t="s">
        <v>613</v>
      </c>
      <c r="AB5" s="73">
        <f>1155/1650*100</f>
        <v>70</v>
      </c>
      <c r="AC5" s="184" t="s">
        <v>920</v>
      </c>
      <c r="AD5" s="184" t="s">
        <v>919</v>
      </c>
    </row>
    <row r="6" spans="1:30" ht="16.5" customHeight="1" x14ac:dyDescent="0.25">
      <c r="A6" s="7">
        <v>2</v>
      </c>
      <c r="B6" s="233">
        <v>384562</v>
      </c>
      <c r="C6" s="160" t="s">
        <v>374</v>
      </c>
      <c r="D6" s="4" t="s">
        <v>375</v>
      </c>
      <c r="E6" s="4" t="s">
        <v>376</v>
      </c>
      <c r="F6" s="4">
        <v>600465</v>
      </c>
      <c r="G6" s="4" t="s">
        <v>3</v>
      </c>
      <c r="H6" s="4" t="s">
        <v>49</v>
      </c>
      <c r="I6" s="4"/>
      <c r="J6" s="4" t="s">
        <v>48</v>
      </c>
      <c r="K6" s="6">
        <v>37090</v>
      </c>
      <c r="L6" s="4">
        <v>9252119044</v>
      </c>
      <c r="M6" s="4">
        <v>9462104674</v>
      </c>
      <c r="N6" s="4">
        <v>7878582914</v>
      </c>
      <c r="O6" s="24">
        <v>44872</v>
      </c>
      <c r="P6" s="11">
        <v>44872</v>
      </c>
      <c r="Q6" s="12" t="s">
        <v>455</v>
      </c>
      <c r="R6" s="63">
        <v>894678267886</v>
      </c>
      <c r="S6" s="77" t="s">
        <v>98</v>
      </c>
      <c r="T6" s="13" t="s">
        <v>527</v>
      </c>
      <c r="U6" s="13" t="s">
        <v>517</v>
      </c>
      <c r="V6" s="13" t="s">
        <v>500</v>
      </c>
      <c r="W6" s="13" t="s">
        <v>517</v>
      </c>
      <c r="X6" s="13" t="s">
        <v>720</v>
      </c>
      <c r="Y6" s="13" t="s">
        <v>644</v>
      </c>
      <c r="Z6" s="13" t="s">
        <v>873</v>
      </c>
      <c r="AA6" s="13" t="s">
        <v>603</v>
      </c>
      <c r="AB6" s="73">
        <f>1085/1900*100</f>
        <v>57.10526315789474</v>
      </c>
      <c r="AC6" s="184" t="s">
        <v>892</v>
      </c>
      <c r="AD6" s="184" t="s">
        <v>891</v>
      </c>
    </row>
    <row r="7" spans="1:30" ht="16.5" customHeight="1" x14ac:dyDescent="0.25">
      <c r="A7" s="233">
        <v>3</v>
      </c>
      <c r="B7" s="233">
        <v>384563</v>
      </c>
      <c r="C7" s="160" t="s">
        <v>220</v>
      </c>
      <c r="D7" s="4" t="s">
        <v>219</v>
      </c>
      <c r="E7" s="4" t="s">
        <v>218</v>
      </c>
      <c r="F7" s="4">
        <v>602066</v>
      </c>
      <c r="G7" s="4" t="s">
        <v>3</v>
      </c>
      <c r="H7" s="4" t="s">
        <v>32</v>
      </c>
      <c r="I7" s="4"/>
      <c r="J7" s="4" t="s">
        <v>31</v>
      </c>
      <c r="K7" s="6">
        <v>34885</v>
      </c>
      <c r="L7" s="84">
        <v>7023648871</v>
      </c>
      <c r="M7" s="4">
        <v>6367011544</v>
      </c>
      <c r="N7" s="4">
        <v>9057044190</v>
      </c>
      <c r="O7" s="24">
        <v>44848</v>
      </c>
      <c r="P7" s="11">
        <v>44848</v>
      </c>
      <c r="Q7" s="12" t="s">
        <v>318</v>
      </c>
      <c r="R7" s="63">
        <v>896392207127</v>
      </c>
      <c r="S7" s="77" t="s">
        <v>98</v>
      </c>
      <c r="T7" s="13" t="s">
        <v>480</v>
      </c>
      <c r="U7" s="13" t="s">
        <v>478</v>
      </c>
      <c r="V7" s="13" t="s">
        <v>479</v>
      </c>
      <c r="W7" s="13" t="s">
        <v>534</v>
      </c>
      <c r="X7" s="13" t="s">
        <v>720</v>
      </c>
      <c r="Y7" s="13" t="s">
        <v>558</v>
      </c>
      <c r="Z7" s="13" t="s">
        <v>873</v>
      </c>
      <c r="AA7" s="13" t="s">
        <v>506</v>
      </c>
      <c r="AB7" s="73">
        <f>1050/1900*100</f>
        <v>55.26315789473685</v>
      </c>
      <c r="AC7" s="184" t="s">
        <v>892</v>
      </c>
      <c r="AD7" s="184" t="s">
        <v>891</v>
      </c>
    </row>
    <row r="8" spans="1:30" ht="16.5" customHeight="1" x14ac:dyDescent="0.25">
      <c r="A8" s="233">
        <v>4</v>
      </c>
      <c r="B8" s="233">
        <v>384564</v>
      </c>
      <c r="C8" s="160" t="s">
        <v>380</v>
      </c>
      <c r="D8" s="4" t="s">
        <v>381</v>
      </c>
      <c r="E8" s="4" t="s">
        <v>382</v>
      </c>
      <c r="F8" s="4">
        <v>738250</v>
      </c>
      <c r="G8" s="4" t="s">
        <v>3</v>
      </c>
      <c r="H8" s="4" t="s">
        <v>49</v>
      </c>
      <c r="I8" s="4"/>
      <c r="J8" s="4" t="s">
        <v>48</v>
      </c>
      <c r="K8" s="6">
        <v>35859</v>
      </c>
      <c r="L8" s="4">
        <v>7742476655</v>
      </c>
      <c r="M8" s="4">
        <v>9166587166</v>
      </c>
      <c r="N8" s="4">
        <v>8387889910</v>
      </c>
      <c r="O8" s="24">
        <v>44872</v>
      </c>
      <c r="P8" s="11">
        <v>44872</v>
      </c>
      <c r="Q8" s="12" t="s">
        <v>455</v>
      </c>
      <c r="R8" s="63">
        <v>706224224211</v>
      </c>
      <c r="S8" s="77" t="s">
        <v>98</v>
      </c>
      <c r="T8" s="13" t="s">
        <v>507</v>
      </c>
      <c r="U8" s="13" t="s">
        <v>478</v>
      </c>
      <c r="V8" s="13" t="s">
        <v>479</v>
      </c>
      <c r="W8" s="13" t="s">
        <v>478</v>
      </c>
      <c r="X8" s="13" t="s">
        <v>720</v>
      </c>
      <c r="Y8" s="13" t="s">
        <v>643</v>
      </c>
      <c r="Z8" s="13" t="s">
        <v>874</v>
      </c>
      <c r="AA8" s="13" t="s">
        <v>604</v>
      </c>
      <c r="AB8" s="73">
        <f>824/1800*100</f>
        <v>45.777777777777779</v>
      </c>
      <c r="AC8" s="184" t="s">
        <v>893</v>
      </c>
      <c r="AD8" s="184" t="s">
        <v>894</v>
      </c>
    </row>
    <row r="9" spans="1:30" ht="16.5" customHeight="1" x14ac:dyDescent="0.25">
      <c r="A9" s="233">
        <v>5</v>
      </c>
      <c r="B9" s="233">
        <v>384565</v>
      </c>
      <c r="C9" s="160" t="s">
        <v>415</v>
      </c>
      <c r="D9" s="4" t="s">
        <v>416</v>
      </c>
      <c r="E9" s="4" t="s">
        <v>417</v>
      </c>
      <c r="F9" s="4">
        <v>743123</v>
      </c>
      <c r="G9" s="4" t="s">
        <v>3</v>
      </c>
      <c r="H9" s="4" t="s">
        <v>37</v>
      </c>
      <c r="I9" s="4"/>
      <c r="J9" s="4" t="s">
        <v>36</v>
      </c>
      <c r="K9" s="6">
        <v>36693</v>
      </c>
      <c r="L9" s="4">
        <v>9166927640</v>
      </c>
      <c r="M9" s="4">
        <v>9950868051</v>
      </c>
      <c r="N9" s="4" t="s">
        <v>674</v>
      </c>
      <c r="O9" s="24">
        <v>44874</v>
      </c>
      <c r="P9" s="11">
        <v>44874</v>
      </c>
      <c r="Q9" s="12" t="s">
        <v>455</v>
      </c>
      <c r="R9" s="63">
        <v>530473938700</v>
      </c>
      <c r="S9" s="77" t="s">
        <v>30</v>
      </c>
      <c r="T9" s="13" t="s">
        <v>484</v>
      </c>
      <c r="U9" s="13" t="s">
        <v>489</v>
      </c>
      <c r="V9" s="13" t="s">
        <v>490</v>
      </c>
      <c r="W9" s="13" t="s">
        <v>491</v>
      </c>
      <c r="X9" s="13" t="s">
        <v>492</v>
      </c>
      <c r="Y9" s="13" t="s">
        <v>641</v>
      </c>
      <c r="Z9" s="13" t="s">
        <v>875</v>
      </c>
      <c r="AA9" s="13" t="s">
        <v>606</v>
      </c>
      <c r="AB9" s="73">
        <f>1114/2025*100</f>
        <v>55.012345679012341</v>
      </c>
      <c r="AC9" s="184" t="s">
        <v>895</v>
      </c>
      <c r="AD9" s="184" t="s">
        <v>894</v>
      </c>
    </row>
    <row r="10" spans="1:30" ht="16.5" customHeight="1" x14ac:dyDescent="0.25">
      <c r="A10" s="233">
        <v>6</v>
      </c>
      <c r="B10" s="233">
        <v>384566</v>
      </c>
      <c r="C10" s="160" t="s">
        <v>91</v>
      </c>
      <c r="D10" s="4" t="s">
        <v>90</v>
      </c>
      <c r="E10" s="4" t="s">
        <v>89</v>
      </c>
      <c r="F10" s="4">
        <v>603754</v>
      </c>
      <c r="G10" s="4" t="s">
        <v>3</v>
      </c>
      <c r="H10" s="4" t="s">
        <v>2</v>
      </c>
      <c r="I10" s="4"/>
      <c r="J10" s="4" t="s">
        <v>15</v>
      </c>
      <c r="K10" s="6">
        <v>36383</v>
      </c>
      <c r="L10" s="4">
        <v>7976534944</v>
      </c>
      <c r="M10" s="4">
        <v>9460536480</v>
      </c>
      <c r="N10" s="4">
        <v>9414732005</v>
      </c>
      <c r="O10" s="24">
        <v>44853</v>
      </c>
      <c r="P10" s="11">
        <v>44853</v>
      </c>
      <c r="Q10" s="12" t="s">
        <v>318</v>
      </c>
      <c r="R10" s="63">
        <v>597895181465</v>
      </c>
      <c r="S10" s="77" t="s">
        <v>30</v>
      </c>
      <c r="T10" s="13" t="s">
        <v>484</v>
      </c>
      <c r="U10" s="13" t="s">
        <v>489</v>
      </c>
      <c r="V10" s="13" t="s">
        <v>490</v>
      </c>
      <c r="W10" s="13" t="s">
        <v>491</v>
      </c>
      <c r="X10" s="13" t="s">
        <v>492</v>
      </c>
      <c r="Y10" s="13" t="s">
        <v>691</v>
      </c>
      <c r="Z10" s="13" t="s">
        <v>873</v>
      </c>
      <c r="AA10" s="13" t="s">
        <v>597</v>
      </c>
      <c r="AB10" s="73">
        <f>1315/2125*100</f>
        <v>61.882352941176464</v>
      </c>
      <c r="AC10" s="184" t="s">
        <v>896</v>
      </c>
      <c r="AD10" s="184" t="s">
        <v>891</v>
      </c>
    </row>
    <row r="11" spans="1:30" ht="16.5" customHeight="1" x14ac:dyDescent="0.25">
      <c r="A11" s="233">
        <v>7</v>
      </c>
      <c r="B11" s="233">
        <v>384567</v>
      </c>
      <c r="C11" s="160" t="s">
        <v>394</v>
      </c>
      <c r="D11" s="4" t="s">
        <v>395</v>
      </c>
      <c r="E11" s="4" t="s">
        <v>396</v>
      </c>
      <c r="F11" s="4">
        <v>601721</v>
      </c>
      <c r="G11" s="4" t="s">
        <v>3</v>
      </c>
      <c r="H11" s="4" t="s">
        <v>8</v>
      </c>
      <c r="I11" s="4"/>
      <c r="J11" s="4" t="s">
        <v>15</v>
      </c>
      <c r="K11" s="6">
        <v>36149</v>
      </c>
      <c r="L11" s="4">
        <v>8000766101</v>
      </c>
      <c r="M11" s="4">
        <v>8561915415</v>
      </c>
      <c r="N11" s="4">
        <v>9799878353</v>
      </c>
      <c r="O11" s="24">
        <v>44874</v>
      </c>
      <c r="P11" s="11">
        <v>44874</v>
      </c>
      <c r="Q11" s="12" t="s">
        <v>455</v>
      </c>
      <c r="R11" s="63">
        <v>845602337950</v>
      </c>
      <c r="S11" s="77" t="s">
        <v>30</v>
      </c>
      <c r="T11" s="13" t="s">
        <v>484</v>
      </c>
      <c r="U11" s="13" t="s">
        <v>489</v>
      </c>
      <c r="V11" s="13" t="s">
        <v>490</v>
      </c>
      <c r="W11" s="13" t="s">
        <v>491</v>
      </c>
      <c r="X11" s="13" t="s">
        <v>492</v>
      </c>
      <c r="Y11" s="13" t="s">
        <v>657</v>
      </c>
      <c r="Z11" s="13" t="s">
        <v>873</v>
      </c>
      <c r="AA11" s="13" t="s">
        <v>610</v>
      </c>
      <c r="AB11" s="73">
        <f>1454/2125*100</f>
        <v>68.423529411764704</v>
      </c>
      <c r="AC11" s="184" t="s">
        <v>892</v>
      </c>
      <c r="AD11" s="184" t="s">
        <v>891</v>
      </c>
    </row>
    <row r="12" spans="1:30" ht="16.5" customHeight="1" x14ac:dyDescent="0.25">
      <c r="A12" s="233">
        <v>8</v>
      </c>
      <c r="B12" s="233">
        <v>384568</v>
      </c>
      <c r="C12" s="160" t="s">
        <v>371</v>
      </c>
      <c r="D12" s="4" t="s">
        <v>372</v>
      </c>
      <c r="E12" s="4" t="s">
        <v>373</v>
      </c>
      <c r="F12" s="4">
        <v>577158</v>
      </c>
      <c r="G12" s="4" t="s">
        <v>3</v>
      </c>
      <c r="H12" s="4" t="s">
        <v>49</v>
      </c>
      <c r="I12" s="4"/>
      <c r="J12" s="4" t="s">
        <v>48</v>
      </c>
      <c r="K12" s="6">
        <v>35284</v>
      </c>
      <c r="L12" s="4">
        <v>8619692902</v>
      </c>
      <c r="M12" s="4">
        <v>9602684653</v>
      </c>
      <c r="N12" s="4">
        <v>9610050355</v>
      </c>
      <c r="O12" s="11">
        <v>44875</v>
      </c>
      <c r="P12" s="11">
        <v>44875</v>
      </c>
      <c r="Q12" s="12" t="s">
        <v>455</v>
      </c>
      <c r="R12" s="63">
        <v>933310218311</v>
      </c>
      <c r="S12" s="77" t="s">
        <v>98</v>
      </c>
      <c r="T12" s="13" t="s">
        <v>480</v>
      </c>
      <c r="U12" s="13" t="s">
        <v>495</v>
      </c>
      <c r="V12" s="13" t="s">
        <v>616</v>
      </c>
      <c r="W12" s="13" t="s">
        <v>534</v>
      </c>
      <c r="X12" s="13" t="s">
        <v>496</v>
      </c>
      <c r="Y12" s="13" t="s">
        <v>671</v>
      </c>
      <c r="Z12" s="13" t="s">
        <v>873</v>
      </c>
      <c r="AA12" s="13" t="s">
        <v>670</v>
      </c>
      <c r="AB12" s="73">
        <f>899/1900*100</f>
        <v>47.315789473684212</v>
      </c>
      <c r="AC12" s="184" t="s">
        <v>892</v>
      </c>
      <c r="AD12" s="184" t="s">
        <v>891</v>
      </c>
    </row>
    <row r="13" spans="1:30" ht="16.5" customHeight="1" x14ac:dyDescent="0.25">
      <c r="A13" s="233">
        <v>9</v>
      </c>
      <c r="B13" s="233">
        <v>384569</v>
      </c>
      <c r="C13" s="160" t="s">
        <v>232</v>
      </c>
      <c r="D13" s="4" t="s">
        <v>231</v>
      </c>
      <c r="E13" s="4" t="s">
        <v>134</v>
      </c>
      <c r="F13" s="4">
        <v>575177</v>
      </c>
      <c r="G13" s="4" t="s">
        <v>3</v>
      </c>
      <c r="H13" s="4" t="s">
        <v>8</v>
      </c>
      <c r="I13" s="4"/>
      <c r="J13" s="4" t="s">
        <v>15</v>
      </c>
      <c r="K13" s="6">
        <v>35045</v>
      </c>
      <c r="L13" s="4">
        <v>9829349155</v>
      </c>
      <c r="M13" s="4">
        <v>9799780081</v>
      </c>
      <c r="N13" s="4">
        <v>9829245110</v>
      </c>
      <c r="O13" s="24">
        <v>44848</v>
      </c>
      <c r="P13" s="11">
        <v>44848</v>
      </c>
      <c r="Q13" s="12" t="s">
        <v>318</v>
      </c>
      <c r="R13" s="63">
        <v>400120852059</v>
      </c>
      <c r="S13" s="77" t="s">
        <v>98</v>
      </c>
      <c r="T13" s="13" t="s">
        <v>480</v>
      </c>
      <c r="U13" s="13" t="s">
        <v>495</v>
      </c>
      <c r="V13" s="13" t="s">
        <v>479</v>
      </c>
      <c r="W13" s="13" t="s">
        <v>534</v>
      </c>
      <c r="X13" s="13" t="s">
        <v>720</v>
      </c>
      <c r="Y13" s="13" t="s">
        <v>726</v>
      </c>
      <c r="Z13" s="13" t="s">
        <v>873</v>
      </c>
      <c r="AA13" s="13" t="s">
        <v>554</v>
      </c>
      <c r="AB13" s="73">
        <f>980/1800*100</f>
        <v>54.444444444444443</v>
      </c>
      <c r="AC13" s="184" t="s">
        <v>923</v>
      </c>
      <c r="AD13" s="184" t="s">
        <v>917</v>
      </c>
    </row>
    <row r="14" spans="1:30" ht="16.5" customHeight="1" x14ac:dyDescent="0.25">
      <c r="A14" s="233">
        <v>10</v>
      </c>
      <c r="B14" s="233">
        <v>384570</v>
      </c>
      <c r="C14" s="160" t="s">
        <v>350</v>
      </c>
      <c r="D14" s="4" t="s">
        <v>351</v>
      </c>
      <c r="E14" s="4" t="s">
        <v>352</v>
      </c>
      <c r="F14" s="4">
        <v>575244</v>
      </c>
      <c r="G14" s="4" t="s">
        <v>3</v>
      </c>
      <c r="H14" s="4" t="s">
        <v>8</v>
      </c>
      <c r="I14" s="4"/>
      <c r="J14" s="4" t="s">
        <v>7</v>
      </c>
      <c r="K14" s="6">
        <v>36223</v>
      </c>
      <c r="L14" s="4">
        <v>8306031102</v>
      </c>
      <c r="M14" s="4">
        <v>8058597830</v>
      </c>
      <c r="N14" s="4">
        <v>9414575434</v>
      </c>
      <c r="O14" s="24">
        <v>44872</v>
      </c>
      <c r="P14" s="11">
        <v>44872</v>
      </c>
      <c r="Q14" s="12" t="s">
        <v>455</v>
      </c>
      <c r="R14" s="63">
        <v>710293848542</v>
      </c>
      <c r="S14" s="77" t="s">
        <v>98</v>
      </c>
      <c r="T14" s="13" t="s">
        <v>480</v>
      </c>
      <c r="U14" s="13" t="s">
        <v>478</v>
      </c>
      <c r="V14" s="13" t="s">
        <v>500</v>
      </c>
      <c r="W14" s="13" t="s">
        <v>534</v>
      </c>
      <c r="X14" s="13" t="s">
        <v>720</v>
      </c>
      <c r="Y14" s="13" t="s">
        <v>662</v>
      </c>
      <c r="Z14" s="13" t="s">
        <v>876</v>
      </c>
      <c r="AA14" s="13" t="s">
        <v>615</v>
      </c>
      <c r="AB14" s="73">
        <f>1027/1800*100</f>
        <v>57.055555555555557</v>
      </c>
      <c r="AC14" s="184" t="s">
        <v>918</v>
      </c>
      <c r="AD14" s="184" t="s">
        <v>917</v>
      </c>
    </row>
    <row r="15" spans="1:30" ht="16.5" customHeight="1" x14ac:dyDescent="0.25">
      <c r="A15" s="233">
        <v>11</v>
      </c>
      <c r="B15" s="233">
        <v>384571</v>
      </c>
      <c r="C15" s="160" t="s">
        <v>403</v>
      </c>
      <c r="D15" s="4" t="s">
        <v>404</v>
      </c>
      <c r="E15" s="4" t="s">
        <v>405</v>
      </c>
      <c r="F15" s="4">
        <v>602460</v>
      </c>
      <c r="G15" s="4" t="s">
        <v>3</v>
      </c>
      <c r="H15" s="4" t="s">
        <v>8</v>
      </c>
      <c r="I15" s="4"/>
      <c r="J15" s="4" t="s">
        <v>7</v>
      </c>
      <c r="K15" s="6">
        <v>36527</v>
      </c>
      <c r="L15" s="4">
        <v>8529388751</v>
      </c>
      <c r="M15" s="4">
        <v>6376388751</v>
      </c>
      <c r="N15" s="4">
        <v>9929824940</v>
      </c>
      <c r="O15" s="11">
        <v>44875</v>
      </c>
      <c r="P15" s="11">
        <v>44875</v>
      </c>
      <c r="Q15" s="12" t="s">
        <v>455</v>
      </c>
      <c r="R15" s="63">
        <v>467355757137</v>
      </c>
      <c r="S15" s="77" t="s">
        <v>30</v>
      </c>
      <c r="T15" s="13" t="s">
        <v>483</v>
      </c>
      <c r="U15" s="13" t="s">
        <v>484</v>
      </c>
      <c r="V15" s="13" t="s">
        <v>485</v>
      </c>
      <c r="W15" s="13" t="s">
        <v>485</v>
      </c>
      <c r="X15" s="13" t="s">
        <v>483</v>
      </c>
      <c r="Y15" s="13" t="s">
        <v>667</v>
      </c>
      <c r="Z15" s="13" t="s">
        <v>873</v>
      </c>
      <c r="AA15" s="13" t="s">
        <v>473</v>
      </c>
      <c r="AB15" s="73">
        <f>1439/2125*100</f>
        <v>67.71764705882353</v>
      </c>
      <c r="AC15" s="184" t="s">
        <v>892</v>
      </c>
      <c r="AD15" s="184" t="s">
        <v>891</v>
      </c>
    </row>
    <row r="16" spans="1:30" ht="16.5" customHeight="1" x14ac:dyDescent="0.25">
      <c r="A16" s="233">
        <v>12</v>
      </c>
      <c r="B16" s="233">
        <v>384572</v>
      </c>
      <c r="C16" s="160" t="s">
        <v>125</v>
      </c>
      <c r="D16" s="4" t="s">
        <v>124</v>
      </c>
      <c r="E16" s="4" t="s">
        <v>123</v>
      </c>
      <c r="F16" s="4">
        <v>574955</v>
      </c>
      <c r="G16" s="4" t="s">
        <v>3</v>
      </c>
      <c r="H16" s="4" t="s">
        <v>49</v>
      </c>
      <c r="I16" s="4"/>
      <c r="J16" s="4" t="s">
        <v>48</v>
      </c>
      <c r="K16" s="6">
        <v>36347</v>
      </c>
      <c r="L16" s="4">
        <v>9351557300</v>
      </c>
      <c r="M16" s="4">
        <v>9672599024</v>
      </c>
      <c r="N16" s="4">
        <v>9509705810</v>
      </c>
      <c r="O16" s="24">
        <v>44854</v>
      </c>
      <c r="P16" s="11">
        <v>44854</v>
      </c>
      <c r="Q16" s="12" t="s">
        <v>318</v>
      </c>
      <c r="R16" s="63">
        <v>536574107048</v>
      </c>
      <c r="S16" s="77" t="s">
        <v>98</v>
      </c>
      <c r="T16" s="13" t="s">
        <v>527</v>
      </c>
      <c r="U16" s="13" t="s">
        <v>495</v>
      </c>
      <c r="V16" s="13" t="s">
        <v>500</v>
      </c>
      <c r="W16" s="87" t="s">
        <v>500</v>
      </c>
      <c r="X16" s="13" t="s">
        <v>720</v>
      </c>
      <c r="Y16" s="13" t="s">
        <v>684</v>
      </c>
      <c r="Z16" s="13" t="s">
        <v>876</v>
      </c>
      <c r="AA16" s="13" t="s">
        <v>593</v>
      </c>
      <c r="AB16" s="73">
        <f>1100/1800*100</f>
        <v>61.111111111111114</v>
      </c>
      <c r="AC16" s="184" t="s">
        <v>918</v>
      </c>
      <c r="AD16" s="184" t="s">
        <v>917</v>
      </c>
    </row>
    <row r="17" spans="1:30" ht="16.5" customHeight="1" x14ac:dyDescent="0.25">
      <c r="A17" s="233">
        <v>13</v>
      </c>
      <c r="B17" s="233">
        <v>384573</v>
      </c>
      <c r="C17" s="160" t="s">
        <v>397</v>
      </c>
      <c r="D17" s="4" t="s">
        <v>398</v>
      </c>
      <c r="E17" s="4" t="s">
        <v>399</v>
      </c>
      <c r="F17" s="4">
        <v>601353</v>
      </c>
      <c r="G17" s="4" t="s">
        <v>3</v>
      </c>
      <c r="H17" s="4" t="s">
        <v>8</v>
      </c>
      <c r="I17" s="4"/>
      <c r="J17" s="4" t="s">
        <v>7</v>
      </c>
      <c r="K17" s="6">
        <v>36080</v>
      </c>
      <c r="L17" s="4">
        <v>7014721990</v>
      </c>
      <c r="M17" s="4">
        <v>9461390063</v>
      </c>
      <c r="N17" s="4">
        <v>9799122103</v>
      </c>
      <c r="O17" s="24">
        <v>44874</v>
      </c>
      <c r="P17" s="11">
        <v>44874</v>
      </c>
      <c r="Q17" s="12" t="s">
        <v>455</v>
      </c>
      <c r="R17" s="62">
        <v>336297756749</v>
      </c>
      <c r="S17" s="78" t="s">
        <v>30</v>
      </c>
      <c r="T17" s="13" t="s">
        <v>483</v>
      </c>
      <c r="U17" s="13" t="s">
        <v>484</v>
      </c>
      <c r="V17" s="13" t="s">
        <v>485</v>
      </c>
      <c r="W17" s="13" t="s">
        <v>464</v>
      </c>
      <c r="X17" s="13" t="s">
        <v>463</v>
      </c>
      <c r="Y17" s="13" t="s">
        <v>658</v>
      </c>
      <c r="Z17" s="13" t="s">
        <v>873</v>
      </c>
      <c r="AA17" s="13" t="s">
        <v>608</v>
      </c>
      <c r="AB17" s="73">
        <f>1365/2125*100</f>
        <v>64.235294117647058</v>
      </c>
      <c r="AC17" s="184" t="s">
        <v>906</v>
      </c>
      <c r="AD17" s="184" t="s">
        <v>891</v>
      </c>
    </row>
    <row r="18" spans="1:30" ht="16.5" customHeight="1" x14ac:dyDescent="0.25">
      <c r="A18" s="233">
        <v>14</v>
      </c>
      <c r="B18" s="233">
        <v>384574</v>
      </c>
      <c r="C18" s="160" t="s">
        <v>222</v>
      </c>
      <c r="D18" s="4" t="s">
        <v>221</v>
      </c>
      <c r="E18" s="4" t="s">
        <v>12</v>
      </c>
      <c r="F18" s="4">
        <v>601296</v>
      </c>
      <c r="G18" s="4" t="s">
        <v>3</v>
      </c>
      <c r="H18" s="4" t="s">
        <v>2</v>
      </c>
      <c r="I18" s="4"/>
      <c r="J18" s="4" t="s">
        <v>1</v>
      </c>
      <c r="K18" s="6">
        <v>36571</v>
      </c>
      <c r="L18" s="4">
        <v>7852076967</v>
      </c>
      <c r="M18" s="4">
        <v>7742487488</v>
      </c>
      <c r="N18" s="4">
        <v>8107200208</v>
      </c>
      <c r="O18" s="24">
        <v>44849</v>
      </c>
      <c r="P18" s="11">
        <v>44849</v>
      </c>
      <c r="Q18" s="12" t="s">
        <v>318</v>
      </c>
      <c r="R18" s="63">
        <v>539786812980</v>
      </c>
      <c r="S18" s="77" t="s">
        <v>98</v>
      </c>
      <c r="T18" s="13" t="s">
        <v>480</v>
      </c>
      <c r="U18" s="13" t="s">
        <v>495</v>
      </c>
      <c r="V18" s="13" t="s">
        <v>479</v>
      </c>
      <c r="W18" s="13" t="s">
        <v>534</v>
      </c>
      <c r="X18" s="13" t="s">
        <v>720</v>
      </c>
      <c r="Y18" s="13" t="s">
        <v>552</v>
      </c>
      <c r="Z18" s="13" t="s">
        <v>873</v>
      </c>
      <c r="AA18" s="13" t="s">
        <v>551</v>
      </c>
      <c r="AB18" s="73">
        <f>1111/1900*100</f>
        <v>58.473684210526308</v>
      </c>
      <c r="AC18" s="184" t="s">
        <v>892</v>
      </c>
      <c r="AD18" s="184" t="s">
        <v>891</v>
      </c>
    </row>
    <row r="19" spans="1:30" ht="16.5" customHeight="1" x14ac:dyDescent="0.25">
      <c r="A19" s="233">
        <v>15</v>
      </c>
      <c r="B19" s="233">
        <v>384575</v>
      </c>
      <c r="C19" s="160" t="s">
        <v>26</v>
      </c>
      <c r="D19" s="4" t="s">
        <v>25</v>
      </c>
      <c r="E19" s="4" t="s">
        <v>24</v>
      </c>
      <c r="F19" s="4">
        <v>600808</v>
      </c>
      <c r="G19" s="4" t="s">
        <v>3</v>
      </c>
      <c r="H19" s="4" t="s">
        <v>2</v>
      </c>
      <c r="I19" s="4" t="s">
        <v>16</v>
      </c>
      <c r="J19" s="4" t="s">
        <v>15</v>
      </c>
      <c r="K19" s="6">
        <v>36838</v>
      </c>
      <c r="L19" s="4">
        <v>8290516908</v>
      </c>
      <c r="M19" s="4">
        <v>8094969968</v>
      </c>
      <c r="N19" s="4">
        <v>9929687612</v>
      </c>
      <c r="O19" s="24">
        <v>44849</v>
      </c>
      <c r="P19" s="11">
        <v>44849</v>
      </c>
      <c r="Q19" s="12" t="s">
        <v>318</v>
      </c>
      <c r="R19" s="63">
        <v>426269852805</v>
      </c>
      <c r="S19" s="77" t="s">
        <v>722</v>
      </c>
      <c r="T19" s="77" t="s">
        <v>722</v>
      </c>
      <c r="U19" s="77" t="s">
        <v>722</v>
      </c>
      <c r="V19" s="77" t="s">
        <v>722</v>
      </c>
      <c r="W19" s="12" t="s">
        <v>723</v>
      </c>
      <c r="X19" s="12" t="s">
        <v>724</v>
      </c>
      <c r="Y19" s="13" t="s">
        <v>544</v>
      </c>
      <c r="Z19" s="13" t="s">
        <v>873</v>
      </c>
      <c r="AA19" s="13" t="s">
        <v>543</v>
      </c>
      <c r="AB19" s="73">
        <f>1421/2100*100</f>
        <v>67.666666666666657</v>
      </c>
      <c r="AC19" s="184" t="s">
        <v>921</v>
      </c>
      <c r="AD19" s="184" t="s">
        <v>891</v>
      </c>
    </row>
    <row r="20" spans="1:30" ht="16.5" customHeight="1" x14ac:dyDescent="0.25">
      <c r="A20" s="233">
        <v>16</v>
      </c>
      <c r="B20" s="233">
        <v>384576</v>
      </c>
      <c r="C20" s="160" t="s">
        <v>47</v>
      </c>
      <c r="D20" s="4" t="s">
        <v>46</v>
      </c>
      <c r="E20" s="4" t="s">
        <v>45</v>
      </c>
      <c r="F20" s="4">
        <v>835528</v>
      </c>
      <c r="G20" s="4" t="s">
        <v>3</v>
      </c>
      <c r="H20" s="4" t="s">
        <v>2</v>
      </c>
      <c r="I20" s="4" t="s">
        <v>16</v>
      </c>
      <c r="J20" s="4" t="s">
        <v>1</v>
      </c>
      <c r="K20" s="6">
        <v>36643</v>
      </c>
      <c r="L20" s="4">
        <v>9602669890</v>
      </c>
      <c r="M20" s="4">
        <v>9828743890</v>
      </c>
      <c r="N20" s="4" t="s">
        <v>674</v>
      </c>
      <c r="O20" s="24">
        <v>44848</v>
      </c>
      <c r="P20" s="11">
        <v>44848</v>
      </c>
      <c r="Q20" s="12" t="s">
        <v>318</v>
      </c>
      <c r="R20" s="63">
        <v>214915037655</v>
      </c>
      <c r="S20" s="77" t="s">
        <v>30</v>
      </c>
      <c r="T20" s="13" t="s">
        <v>483</v>
      </c>
      <c r="U20" s="13" t="s">
        <v>484</v>
      </c>
      <c r="V20" s="13" t="s">
        <v>485</v>
      </c>
      <c r="W20" s="13" t="s">
        <v>485</v>
      </c>
      <c r="X20" s="13" t="s">
        <v>484</v>
      </c>
      <c r="Y20" s="13" t="s">
        <v>530</v>
      </c>
      <c r="Z20" s="13" t="s">
        <v>878</v>
      </c>
      <c r="AA20" s="13" t="s">
        <v>531</v>
      </c>
      <c r="AB20" s="73">
        <f>1600/2125*100</f>
        <v>75.294117647058826</v>
      </c>
      <c r="AC20" s="184" t="s">
        <v>899</v>
      </c>
      <c r="AD20" s="184" t="s">
        <v>891</v>
      </c>
    </row>
    <row r="21" spans="1:30" ht="16.5" customHeight="1" x14ac:dyDescent="0.25">
      <c r="A21" s="233">
        <v>17</v>
      </c>
      <c r="B21" s="233">
        <v>384577</v>
      </c>
      <c r="C21" s="160" t="s">
        <v>729</v>
      </c>
      <c r="D21" s="4" t="s">
        <v>369</v>
      </c>
      <c r="E21" s="4" t="s">
        <v>370</v>
      </c>
      <c r="F21" s="4">
        <v>711031</v>
      </c>
      <c r="G21" s="4" t="s">
        <v>3</v>
      </c>
      <c r="H21" s="4" t="s">
        <v>37</v>
      </c>
      <c r="I21" s="4"/>
      <c r="J21" s="4" t="s">
        <v>36</v>
      </c>
      <c r="K21" s="6">
        <v>37836</v>
      </c>
      <c r="L21" s="4">
        <v>8003664142</v>
      </c>
      <c r="M21" s="4">
        <v>8696506061</v>
      </c>
      <c r="N21" s="4">
        <v>9509598308</v>
      </c>
      <c r="O21" s="6">
        <v>44897</v>
      </c>
      <c r="P21" s="90">
        <v>44897</v>
      </c>
      <c r="Q21" s="12" t="s">
        <v>318</v>
      </c>
      <c r="R21" s="63">
        <v>883177492432</v>
      </c>
      <c r="S21" s="77" t="s">
        <v>98</v>
      </c>
      <c r="T21" s="13" t="s">
        <v>480</v>
      </c>
      <c r="U21" s="13" t="s">
        <v>478</v>
      </c>
      <c r="V21" s="13" t="s">
        <v>479</v>
      </c>
      <c r="W21" s="13" t="s">
        <v>534</v>
      </c>
      <c r="X21" s="13" t="s">
        <v>720</v>
      </c>
      <c r="Y21" s="14" t="s">
        <v>730</v>
      </c>
      <c r="Z21" s="14" t="s">
        <v>879</v>
      </c>
      <c r="AA21" s="14" t="s">
        <v>578</v>
      </c>
      <c r="AB21" s="73">
        <f>1104/1900*100</f>
        <v>58.10526315789474</v>
      </c>
      <c r="AC21" s="184" t="s">
        <v>922</v>
      </c>
      <c r="AD21" s="184" t="s">
        <v>897</v>
      </c>
    </row>
    <row r="22" spans="1:30" ht="16.5" customHeight="1" x14ac:dyDescent="0.25">
      <c r="A22" s="233">
        <v>18</v>
      </c>
      <c r="B22" s="233">
        <v>384578</v>
      </c>
      <c r="C22" s="160" t="s">
        <v>749</v>
      </c>
      <c r="D22" s="4" t="s">
        <v>732</v>
      </c>
      <c r="E22" s="4" t="s">
        <v>733</v>
      </c>
      <c r="F22" s="4">
        <v>740196</v>
      </c>
      <c r="G22" s="4" t="s">
        <v>3</v>
      </c>
      <c r="H22" s="4" t="s">
        <v>8</v>
      </c>
      <c r="I22" s="4"/>
      <c r="J22" s="4" t="s">
        <v>7</v>
      </c>
      <c r="K22" s="6">
        <v>36547</v>
      </c>
      <c r="L22" s="94">
        <v>6376858846</v>
      </c>
      <c r="M22" s="95">
        <v>8278683660</v>
      </c>
      <c r="N22" s="4">
        <v>9929295647</v>
      </c>
      <c r="O22" s="11">
        <v>44903</v>
      </c>
      <c r="P22" s="11">
        <v>44903</v>
      </c>
      <c r="Q22" s="12" t="s">
        <v>711</v>
      </c>
      <c r="R22" s="96">
        <v>329743110225</v>
      </c>
      <c r="S22" s="4" t="s">
        <v>98</v>
      </c>
      <c r="T22" s="13" t="s">
        <v>480</v>
      </c>
      <c r="U22" s="13" t="s">
        <v>495</v>
      </c>
      <c r="V22" s="13" t="s">
        <v>500</v>
      </c>
      <c r="W22" s="13" t="s">
        <v>534</v>
      </c>
      <c r="X22" s="13" t="s">
        <v>720</v>
      </c>
      <c r="Y22" s="14" t="s">
        <v>745</v>
      </c>
      <c r="Z22" s="14" t="s">
        <v>880</v>
      </c>
      <c r="AA22" s="14" t="s">
        <v>742</v>
      </c>
      <c r="AB22" s="73">
        <f>1106/1800*100</f>
        <v>61.444444444444443</v>
      </c>
      <c r="AC22" s="184" t="s">
        <v>898</v>
      </c>
      <c r="AD22" s="184" t="s">
        <v>897</v>
      </c>
    </row>
    <row r="23" spans="1:30" ht="16.5" customHeight="1" x14ac:dyDescent="0.25">
      <c r="A23" s="233">
        <v>19</v>
      </c>
      <c r="B23" s="233">
        <v>384579</v>
      </c>
      <c r="C23" s="160" t="s">
        <v>263</v>
      </c>
      <c r="D23" s="4" t="s">
        <v>187</v>
      </c>
      <c r="E23" s="4" t="s">
        <v>262</v>
      </c>
      <c r="F23" s="4">
        <v>601905</v>
      </c>
      <c r="G23" s="4" t="s">
        <v>3</v>
      </c>
      <c r="H23" s="4" t="s">
        <v>261</v>
      </c>
      <c r="I23" s="4"/>
      <c r="J23" s="4" t="s">
        <v>15</v>
      </c>
      <c r="K23" s="6">
        <v>37067</v>
      </c>
      <c r="L23" s="4">
        <v>9799965463</v>
      </c>
      <c r="M23" s="4">
        <v>7877196538</v>
      </c>
      <c r="N23" s="4">
        <v>7878155698</v>
      </c>
      <c r="O23" s="24">
        <v>44851</v>
      </c>
      <c r="P23" s="11">
        <v>44851</v>
      </c>
      <c r="Q23" s="12" t="s">
        <v>318</v>
      </c>
      <c r="R23" s="63">
        <v>468602049218</v>
      </c>
      <c r="S23" s="77" t="s">
        <v>98</v>
      </c>
      <c r="T23" s="13" t="s">
        <v>480</v>
      </c>
      <c r="U23" s="13" t="s">
        <v>479</v>
      </c>
      <c r="V23" s="13" t="s">
        <v>581</v>
      </c>
      <c r="W23" s="13" t="s">
        <v>534</v>
      </c>
      <c r="X23" s="13" t="s">
        <v>720</v>
      </c>
      <c r="Y23" s="13" t="s">
        <v>696</v>
      </c>
      <c r="Z23" s="13" t="s">
        <v>873</v>
      </c>
      <c r="AA23" s="13" t="s">
        <v>582</v>
      </c>
      <c r="AB23" s="73">
        <f>1170/1900*100</f>
        <v>61.578947368421055</v>
      </c>
      <c r="AC23" s="184" t="s">
        <v>899</v>
      </c>
      <c r="AD23" s="184" t="s">
        <v>891</v>
      </c>
    </row>
    <row r="24" spans="1:30" ht="16.5" customHeight="1" x14ac:dyDescent="0.25">
      <c r="A24" s="233">
        <v>20</v>
      </c>
      <c r="B24" s="233">
        <v>384580</v>
      </c>
      <c r="C24" s="160" t="s">
        <v>165</v>
      </c>
      <c r="D24" s="4" t="s">
        <v>164</v>
      </c>
      <c r="E24" s="4" t="s">
        <v>163</v>
      </c>
      <c r="F24" s="4">
        <v>863155</v>
      </c>
      <c r="G24" s="4" t="s">
        <v>3</v>
      </c>
      <c r="H24" s="4" t="s">
        <v>37</v>
      </c>
      <c r="I24" s="4"/>
      <c r="J24" s="4" t="s">
        <v>36</v>
      </c>
      <c r="K24" s="6">
        <v>36540</v>
      </c>
      <c r="L24" s="4">
        <v>8949341357</v>
      </c>
      <c r="M24" s="4">
        <v>8107238729</v>
      </c>
      <c r="N24" s="4">
        <v>9783938201</v>
      </c>
      <c r="O24" s="24">
        <v>44851</v>
      </c>
      <c r="P24" s="11">
        <v>44851</v>
      </c>
      <c r="Q24" s="12" t="s">
        <v>318</v>
      </c>
      <c r="R24" s="63">
        <v>577221831145</v>
      </c>
      <c r="S24" s="77" t="s">
        <v>98</v>
      </c>
      <c r="T24" s="13" t="s">
        <v>480</v>
      </c>
      <c r="U24" s="13" t="s">
        <v>478</v>
      </c>
      <c r="V24" s="13" t="s">
        <v>479</v>
      </c>
      <c r="W24" s="13" t="s">
        <v>534</v>
      </c>
      <c r="X24" s="13" t="s">
        <v>478</v>
      </c>
      <c r="Y24" s="13" t="s">
        <v>698</v>
      </c>
      <c r="Z24" s="13" t="s">
        <v>881</v>
      </c>
      <c r="AA24" s="13" t="s">
        <v>638</v>
      </c>
      <c r="AB24" s="73">
        <f>893/1800*100</f>
        <v>49.611111111111114</v>
      </c>
      <c r="AC24" s="184" t="s">
        <v>900</v>
      </c>
      <c r="AD24" s="184" t="s">
        <v>897</v>
      </c>
    </row>
    <row r="25" spans="1:30" ht="16.5" customHeight="1" x14ac:dyDescent="0.25">
      <c r="A25" s="233">
        <v>21</v>
      </c>
      <c r="B25" s="233">
        <v>384581</v>
      </c>
      <c r="C25" s="160" t="s">
        <v>377</v>
      </c>
      <c r="D25" s="4" t="s">
        <v>378</v>
      </c>
      <c r="E25" s="4" t="s">
        <v>379</v>
      </c>
      <c r="F25" s="4">
        <v>603398</v>
      </c>
      <c r="G25" s="4" t="s">
        <v>3</v>
      </c>
      <c r="H25" s="4" t="s">
        <v>49</v>
      </c>
      <c r="I25" s="4"/>
      <c r="J25" s="4" t="s">
        <v>48</v>
      </c>
      <c r="K25" s="6">
        <v>37544</v>
      </c>
      <c r="L25" s="4">
        <v>9928274638</v>
      </c>
      <c r="M25" s="4">
        <v>9024484679</v>
      </c>
      <c r="N25" s="4">
        <v>9509928960</v>
      </c>
      <c r="O25" s="24">
        <v>44874</v>
      </c>
      <c r="P25" s="11">
        <v>44874</v>
      </c>
      <c r="Q25" s="12" t="s">
        <v>455</v>
      </c>
      <c r="R25" s="63">
        <v>759272034042</v>
      </c>
      <c r="S25" s="77" t="s">
        <v>98</v>
      </c>
      <c r="T25" s="13" t="s">
        <v>480</v>
      </c>
      <c r="U25" s="13" t="s">
        <v>500</v>
      </c>
      <c r="V25" s="13" t="s">
        <v>496</v>
      </c>
      <c r="W25" s="13" t="s">
        <v>534</v>
      </c>
      <c r="X25" s="13" t="s">
        <v>720</v>
      </c>
      <c r="Y25" s="13" t="s">
        <v>656</v>
      </c>
      <c r="Z25" s="13" t="s">
        <v>882</v>
      </c>
      <c r="AA25" s="13" t="s">
        <v>611</v>
      </c>
      <c r="AB25" s="73">
        <f>1200/1900*100</f>
        <v>63.157894736842103</v>
      </c>
      <c r="AC25" s="184" t="s">
        <v>901</v>
      </c>
      <c r="AD25" s="184" t="s">
        <v>891</v>
      </c>
    </row>
    <row r="26" spans="1:30" ht="16.5" customHeight="1" x14ac:dyDescent="0.25">
      <c r="A26" s="233">
        <v>22</v>
      </c>
      <c r="B26" s="233">
        <v>384582</v>
      </c>
      <c r="C26" s="160" t="s">
        <v>14</v>
      </c>
      <c r="D26" s="4" t="s">
        <v>13</v>
      </c>
      <c r="E26" s="4" t="s">
        <v>12</v>
      </c>
      <c r="F26" s="4">
        <v>600910</v>
      </c>
      <c r="G26" s="4" t="s">
        <v>3</v>
      </c>
      <c r="H26" s="4" t="s">
        <v>8</v>
      </c>
      <c r="I26" s="4"/>
      <c r="J26" s="4" t="s">
        <v>7</v>
      </c>
      <c r="K26" s="6">
        <v>36418</v>
      </c>
      <c r="L26" s="4">
        <v>9413162081</v>
      </c>
      <c r="M26" s="4">
        <v>9351048083</v>
      </c>
      <c r="N26" s="4">
        <v>8619393243</v>
      </c>
      <c r="O26" s="24">
        <v>44849</v>
      </c>
      <c r="P26" s="11">
        <v>44849</v>
      </c>
      <c r="Q26" s="12" t="s">
        <v>318</v>
      </c>
      <c r="R26" s="63">
        <v>479107150069</v>
      </c>
      <c r="S26" s="77" t="s">
        <v>722</v>
      </c>
      <c r="T26" s="77" t="s">
        <v>722</v>
      </c>
      <c r="U26" s="77" t="s">
        <v>722</v>
      </c>
      <c r="V26" s="77" t="s">
        <v>722</v>
      </c>
      <c r="W26" s="12" t="s">
        <v>723</v>
      </c>
      <c r="X26" s="12" t="s">
        <v>724</v>
      </c>
      <c r="Y26" s="13" t="s">
        <v>676</v>
      </c>
      <c r="Z26" s="13" t="s">
        <v>873</v>
      </c>
      <c r="AA26" s="13" t="s">
        <v>571</v>
      </c>
      <c r="AB26" s="73">
        <f>1260/2100*100</f>
        <v>60</v>
      </c>
      <c r="AC26" s="184" t="s">
        <v>892</v>
      </c>
      <c r="AD26" s="184" t="s">
        <v>891</v>
      </c>
    </row>
    <row r="27" spans="1:30" ht="16.5" customHeight="1" x14ac:dyDescent="0.25">
      <c r="A27" s="233">
        <v>23</v>
      </c>
      <c r="B27" s="233">
        <v>384583</v>
      </c>
      <c r="C27" s="160" t="s">
        <v>203</v>
      </c>
      <c r="D27" s="4" t="s">
        <v>202</v>
      </c>
      <c r="E27" s="4" t="s">
        <v>201</v>
      </c>
      <c r="F27" s="4">
        <v>600539</v>
      </c>
      <c r="G27" s="4" t="s">
        <v>3</v>
      </c>
      <c r="H27" s="4" t="s">
        <v>8</v>
      </c>
      <c r="I27" s="4"/>
      <c r="J27" s="4" t="s">
        <v>7</v>
      </c>
      <c r="K27" s="6">
        <v>36442</v>
      </c>
      <c r="L27" s="4">
        <v>8690401263</v>
      </c>
      <c r="M27" s="4">
        <v>9799878353</v>
      </c>
      <c r="N27" s="4">
        <v>9799878353</v>
      </c>
      <c r="O27" s="24">
        <v>44848</v>
      </c>
      <c r="P27" s="11">
        <v>44848</v>
      </c>
      <c r="Q27" s="12" t="s">
        <v>318</v>
      </c>
      <c r="R27" s="63">
        <v>682425161025</v>
      </c>
      <c r="S27" s="77" t="s">
        <v>98</v>
      </c>
      <c r="T27" s="13" t="s">
        <v>521</v>
      </c>
      <c r="U27" s="13" t="s">
        <v>555</v>
      </c>
      <c r="V27" s="13" t="s">
        <v>479</v>
      </c>
      <c r="W27" s="13" t="s">
        <v>555</v>
      </c>
      <c r="X27" s="13" t="s">
        <v>720</v>
      </c>
      <c r="Y27" s="13" t="s">
        <v>556</v>
      </c>
      <c r="Z27" s="13" t="s">
        <v>873</v>
      </c>
      <c r="AA27" s="13" t="s">
        <v>557</v>
      </c>
      <c r="AB27" s="73">
        <f>1007/1900*100</f>
        <v>53</v>
      </c>
      <c r="AC27" s="184" t="s">
        <v>910</v>
      </c>
      <c r="AD27" s="184" t="s">
        <v>891</v>
      </c>
    </row>
    <row r="28" spans="1:30" ht="16.5" customHeight="1" x14ac:dyDescent="0.25">
      <c r="A28" s="233">
        <v>24</v>
      </c>
      <c r="B28" s="233">
        <v>384584</v>
      </c>
      <c r="C28" s="160" t="s">
        <v>133</v>
      </c>
      <c r="D28" s="4" t="s">
        <v>132</v>
      </c>
      <c r="E28" s="4" t="s">
        <v>123</v>
      </c>
      <c r="F28" s="4">
        <v>596347</v>
      </c>
      <c r="G28" s="4" t="s">
        <v>3</v>
      </c>
      <c r="H28" s="4" t="s">
        <v>32</v>
      </c>
      <c r="I28" s="4"/>
      <c r="J28" s="4" t="s">
        <v>31</v>
      </c>
      <c r="K28" s="6">
        <v>37305</v>
      </c>
      <c r="L28" s="4">
        <v>7412907921</v>
      </c>
      <c r="M28" s="4">
        <v>7877936220</v>
      </c>
      <c r="N28" s="4">
        <v>9783242141</v>
      </c>
      <c r="O28" s="24">
        <v>44849</v>
      </c>
      <c r="P28" s="11">
        <v>44849</v>
      </c>
      <c r="Q28" s="12" t="s">
        <v>318</v>
      </c>
      <c r="R28" s="63">
        <v>635118786460</v>
      </c>
      <c r="S28" s="77" t="s">
        <v>98</v>
      </c>
      <c r="T28" s="13" t="s">
        <v>480</v>
      </c>
      <c r="U28" s="13" t="s">
        <v>555</v>
      </c>
      <c r="V28" s="13" t="s">
        <v>500</v>
      </c>
      <c r="W28" s="13" t="s">
        <v>534</v>
      </c>
      <c r="X28" s="13" t="s">
        <v>555</v>
      </c>
      <c r="Y28" s="13" t="s">
        <v>707</v>
      </c>
      <c r="Z28" s="13" t="s">
        <v>875</v>
      </c>
      <c r="AA28" s="12" t="s">
        <v>639</v>
      </c>
      <c r="AB28" s="73">
        <f>1232/1800*100</f>
        <v>68.444444444444443</v>
      </c>
      <c r="AC28" s="184" t="s">
        <v>912</v>
      </c>
      <c r="AD28" s="184" t="s">
        <v>897</v>
      </c>
    </row>
    <row r="29" spans="1:30" ht="16.5" customHeight="1" x14ac:dyDescent="0.25">
      <c r="A29" s="233">
        <v>25</v>
      </c>
      <c r="B29" s="233">
        <v>384585</v>
      </c>
      <c r="C29" s="160" t="s">
        <v>383</v>
      </c>
      <c r="D29" s="4" t="s">
        <v>384</v>
      </c>
      <c r="E29" s="4" t="s">
        <v>385</v>
      </c>
      <c r="F29" s="4">
        <v>892917</v>
      </c>
      <c r="G29" s="4" t="s">
        <v>3</v>
      </c>
      <c r="H29" s="4" t="s">
        <v>37</v>
      </c>
      <c r="I29" s="4"/>
      <c r="J29" s="4" t="s">
        <v>41</v>
      </c>
      <c r="K29" s="6">
        <v>36664</v>
      </c>
      <c r="L29" s="4">
        <v>8949166360</v>
      </c>
      <c r="M29" s="4">
        <v>9772040991</v>
      </c>
      <c r="N29" s="4">
        <v>6375806484</v>
      </c>
      <c r="O29" s="11">
        <v>44879</v>
      </c>
      <c r="P29" s="11">
        <v>44879</v>
      </c>
      <c r="Q29" s="12" t="s">
        <v>455</v>
      </c>
      <c r="R29" s="81">
        <v>349921492190</v>
      </c>
      <c r="S29" s="77" t="s">
        <v>98</v>
      </c>
      <c r="T29" s="13" t="s">
        <v>480</v>
      </c>
      <c r="U29" s="13" t="s">
        <v>478</v>
      </c>
      <c r="V29" s="13" t="s">
        <v>496</v>
      </c>
      <c r="W29" s="13" t="s">
        <v>534</v>
      </c>
      <c r="X29" s="13" t="s">
        <v>720</v>
      </c>
      <c r="Y29" s="13" t="s">
        <v>673</v>
      </c>
      <c r="Z29" s="13" t="s">
        <v>882</v>
      </c>
      <c r="AA29" s="13" t="s">
        <v>672</v>
      </c>
      <c r="AB29" s="73">
        <f>1036/1900*100</f>
        <v>54.526315789473692</v>
      </c>
      <c r="AC29" s="184" t="s">
        <v>913</v>
      </c>
      <c r="AD29" s="184" t="s">
        <v>891</v>
      </c>
    </row>
    <row r="30" spans="1:30" ht="16.5" customHeight="1" x14ac:dyDescent="0.25">
      <c r="A30" s="233">
        <v>26</v>
      </c>
      <c r="B30" s="233">
        <v>384586</v>
      </c>
      <c r="C30" s="160" t="s">
        <v>94</v>
      </c>
      <c r="D30" s="4" t="s">
        <v>93</v>
      </c>
      <c r="E30" s="4" t="s">
        <v>92</v>
      </c>
      <c r="F30" s="4">
        <v>600568</v>
      </c>
      <c r="G30" s="4" t="s">
        <v>3</v>
      </c>
      <c r="H30" s="4" t="s">
        <v>49</v>
      </c>
      <c r="I30" s="4"/>
      <c r="J30" s="4" t="s">
        <v>15</v>
      </c>
      <c r="K30" s="6">
        <v>37150</v>
      </c>
      <c r="L30" s="4">
        <v>7877928343</v>
      </c>
      <c r="M30" s="4">
        <v>8290555374</v>
      </c>
      <c r="N30" s="4">
        <v>9785597295</v>
      </c>
      <c r="O30" s="24">
        <v>44849</v>
      </c>
      <c r="P30" s="11">
        <v>44849</v>
      </c>
      <c r="Q30" s="12" t="s">
        <v>318</v>
      </c>
      <c r="R30" s="63">
        <v>830941361666</v>
      </c>
      <c r="S30" s="77" t="s">
        <v>30</v>
      </c>
      <c r="T30" s="13" t="s">
        <v>489</v>
      </c>
      <c r="U30" s="13" t="s">
        <v>490</v>
      </c>
      <c r="V30" s="13" t="s">
        <v>484</v>
      </c>
      <c r="W30" s="13" t="s">
        <v>491</v>
      </c>
      <c r="X30" s="13" t="s">
        <v>492</v>
      </c>
      <c r="Y30" s="13" t="s">
        <v>548</v>
      </c>
      <c r="Z30" s="13" t="s">
        <v>873</v>
      </c>
      <c r="AA30" s="13" t="s">
        <v>547</v>
      </c>
      <c r="AB30" s="73">
        <f>1845/2125*100</f>
        <v>86.82352941176471</v>
      </c>
      <c r="AC30" s="184" t="s">
        <v>899</v>
      </c>
      <c r="AD30" s="184" t="s">
        <v>891</v>
      </c>
    </row>
    <row r="31" spans="1:30" ht="16.5" customHeight="1" x14ac:dyDescent="0.25">
      <c r="A31" s="233">
        <v>27</v>
      </c>
      <c r="B31" s="233">
        <v>384587</v>
      </c>
      <c r="C31" s="160" t="s">
        <v>224</v>
      </c>
      <c r="D31" s="4" t="s">
        <v>25</v>
      </c>
      <c r="E31" s="4" t="s">
        <v>223</v>
      </c>
      <c r="F31" s="4">
        <v>834213</v>
      </c>
      <c r="G31" s="4" t="s">
        <v>3</v>
      </c>
      <c r="H31" s="4" t="s">
        <v>49</v>
      </c>
      <c r="I31" s="4"/>
      <c r="J31" s="4" t="s">
        <v>15</v>
      </c>
      <c r="K31" s="6">
        <v>36781</v>
      </c>
      <c r="L31" s="4">
        <v>9529376646</v>
      </c>
      <c r="M31" s="4">
        <v>6376631539</v>
      </c>
      <c r="N31" s="4">
        <v>9829342284</v>
      </c>
      <c r="O31" s="24">
        <v>44848</v>
      </c>
      <c r="P31" s="11">
        <v>44848</v>
      </c>
      <c r="Q31" s="12" t="s">
        <v>318</v>
      </c>
      <c r="R31" s="63">
        <v>570984055156</v>
      </c>
      <c r="S31" s="77" t="s">
        <v>98</v>
      </c>
      <c r="T31" s="13" t="s">
        <v>480</v>
      </c>
      <c r="U31" s="13" t="s">
        <v>500</v>
      </c>
      <c r="V31" s="13" t="s">
        <v>479</v>
      </c>
      <c r="W31" s="13" t="s">
        <v>534</v>
      </c>
      <c r="X31" s="13" t="s">
        <v>720</v>
      </c>
      <c r="Y31" s="13" t="s">
        <v>566</v>
      </c>
      <c r="Z31" s="13" t="s">
        <v>877</v>
      </c>
      <c r="AA31" s="13" t="s">
        <v>565</v>
      </c>
      <c r="AB31" s="73">
        <f>1523/1900*100</f>
        <v>80.15789473684211</v>
      </c>
      <c r="AC31" s="184" t="s">
        <v>914</v>
      </c>
      <c r="AD31" s="184" t="s">
        <v>891</v>
      </c>
    </row>
    <row r="32" spans="1:30" ht="16.5" customHeight="1" x14ac:dyDescent="0.25">
      <c r="A32" s="233">
        <v>28</v>
      </c>
      <c r="B32" s="233">
        <v>384588</v>
      </c>
      <c r="C32" s="160" t="s">
        <v>176</v>
      </c>
      <c r="D32" s="4" t="s">
        <v>175</v>
      </c>
      <c r="E32" s="4" t="s">
        <v>174</v>
      </c>
      <c r="F32" s="4">
        <v>602040</v>
      </c>
      <c r="G32" s="4" t="s">
        <v>3</v>
      </c>
      <c r="H32" s="4" t="s">
        <v>8</v>
      </c>
      <c r="I32" s="4"/>
      <c r="J32" s="4" t="s">
        <v>7</v>
      </c>
      <c r="K32" s="6">
        <v>36655</v>
      </c>
      <c r="L32" s="4">
        <v>9680534274</v>
      </c>
      <c r="M32" s="4">
        <v>9784941306</v>
      </c>
      <c r="N32" s="4">
        <v>6367496284</v>
      </c>
      <c r="O32" s="24">
        <v>44848</v>
      </c>
      <c r="P32" s="11">
        <v>44848</v>
      </c>
      <c r="Q32" s="12" t="s">
        <v>318</v>
      </c>
      <c r="R32" s="63">
        <v>332075819503</v>
      </c>
      <c r="S32" s="77" t="s">
        <v>98</v>
      </c>
      <c r="T32" s="13" t="s">
        <v>480</v>
      </c>
      <c r="U32" s="13" t="s">
        <v>478</v>
      </c>
      <c r="V32" s="13" t="s">
        <v>521</v>
      </c>
      <c r="W32" s="13" t="s">
        <v>534</v>
      </c>
      <c r="X32" s="13" t="s">
        <v>720</v>
      </c>
      <c r="Y32" s="13" t="s">
        <v>523</v>
      </c>
      <c r="Z32" s="13" t="s">
        <v>873</v>
      </c>
      <c r="AA32" s="13" t="s">
        <v>524</v>
      </c>
      <c r="AB32" s="73">
        <f>1172/1900*100</f>
        <v>61.684210526315788</v>
      </c>
      <c r="AC32" s="184" t="s">
        <v>915</v>
      </c>
      <c r="AD32" s="184" t="s">
        <v>891</v>
      </c>
    </row>
    <row r="33" spans="1:30" ht="16.5" customHeight="1" x14ac:dyDescent="0.25">
      <c r="A33" s="233">
        <v>29</v>
      </c>
      <c r="B33" s="233">
        <v>384589</v>
      </c>
      <c r="C33" s="160" t="s">
        <v>151</v>
      </c>
      <c r="D33" s="4" t="s">
        <v>150</v>
      </c>
      <c r="E33" s="4" t="s">
        <v>149</v>
      </c>
      <c r="F33" s="4">
        <v>603206</v>
      </c>
      <c r="G33" s="4" t="s">
        <v>3</v>
      </c>
      <c r="H33" s="4" t="s">
        <v>2</v>
      </c>
      <c r="I33" s="4"/>
      <c r="J33" s="4" t="s">
        <v>1</v>
      </c>
      <c r="K33" s="6">
        <v>37053</v>
      </c>
      <c r="L33" s="4">
        <v>9610245955</v>
      </c>
      <c r="M33" s="4">
        <v>6378017153</v>
      </c>
      <c r="N33" s="4">
        <v>7014508394</v>
      </c>
      <c r="O33" s="24">
        <v>44846</v>
      </c>
      <c r="P33" s="11">
        <v>44846</v>
      </c>
      <c r="Q33" s="12" t="s">
        <v>318</v>
      </c>
      <c r="R33" s="63">
        <v>558277737483</v>
      </c>
      <c r="S33" s="77" t="s">
        <v>98</v>
      </c>
      <c r="T33" s="13" t="s">
        <v>507</v>
      </c>
      <c r="U33" s="13" t="s">
        <v>495</v>
      </c>
      <c r="V33" s="13" t="s">
        <v>479</v>
      </c>
      <c r="W33" s="13" t="s">
        <v>479</v>
      </c>
      <c r="X33" s="13" t="s">
        <v>720</v>
      </c>
      <c r="Y33" s="13" t="s">
        <v>505</v>
      </c>
      <c r="Z33" s="13" t="s">
        <v>873</v>
      </c>
      <c r="AA33" s="13" t="s">
        <v>506</v>
      </c>
      <c r="AB33" s="73">
        <f>1050/1900*100</f>
        <v>55.26315789473685</v>
      </c>
      <c r="AC33" s="184" t="s">
        <v>916</v>
      </c>
      <c r="AD33" s="184" t="s">
        <v>891</v>
      </c>
    </row>
    <row r="34" spans="1:30" ht="16.5" customHeight="1" x14ac:dyDescent="0.25">
      <c r="A34" s="233">
        <v>30</v>
      </c>
      <c r="B34" s="233">
        <v>384590</v>
      </c>
      <c r="C34" s="160" t="s">
        <v>131</v>
      </c>
      <c r="D34" s="4" t="s">
        <v>130</v>
      </c>
      <c r="E34" s="4" t="s">
        <v>129</v>
      </c>
      <c r="F34" s="4">
        <v>600289</v>
      </c>
      <c r="G34" s="4" t="s">
        <v>3</v>
      </c>
      <c r="H34" s="4" t="s">
        <v>2</v>
      </c>
      <c r="I34" s="4"/>
      <c r="J34" s="4" t="s">
        <v>1</v>
      </c>
      <c r="K34" s="6">
        <v>36928</v>
      </c>
      <c r="L34" s="4">
        <v>7877166624</v>
      </c>
      <c r="M34" s="4">
        <v>9549628981</v>
      </c>
      <c r="N34" s="4">
        <v>8690407745</v>
      </c>
      <c r="O34" s="24">
        <v>44851</v>
      </c>
      <c r="P34" s="11">
        <v>44851</v>
      </c>
      <c r="Q34" s="12" t="s">
        <v>318</v>
      </c>
      <c r="R34" s="63">
        <v>986082173865</v>
      </c>
      <c r="S34" s="77" t="s">
        <v>98</v>
      </c>
      <c r="T34" s="13" t="s">
        <v>478</v>
      </c>
      <c r="U34" s="13" t="s">
        <v>495</v>
      </c>
      <c r="V34" s="13" t="s">
        <v>479</v>
      </c>
      <c r="W34" s="13" t="s">
        <v>478</v>
      </c>
      <c r="X34" s="13" t="s">
        <v>720</v>
      </c>
      <c r="Y34" s="13" t="s">
        <v>683</v>
      </c>
      <c r="Z34" s="13" t="s">
        <v>873</v>
      </c>
      <c r="AA34" s="13" t="s">
        <v>583</v>
      </c>
      <c r="AB34" s="73">
        <f>1068/1900*100</f>
        <v>56.21052631578948</v>
      </c>
      <c r="AC34" s="184" t="s">
        <v>892</v>
      </c>
      <c r="AD34" s="184" t="s">
        <v>891</v>
      </c>
    </row>
    <row r="35" spans="1:30" ht="16.5" customHeight="1" x14ac:dyDescent="0.25">
      <c r="A35" s="233">
        <v>31</v>
      </c>
      <c r="B35" s="233">
        <v>384591</v>
      </c>
      <c r="C35" s="160" t="s">
        <v>400</v>
      </c>
      <c r="D35" s="4" t="s">
        <v>401</v>
      </c>
      <c r="E35" s="4" t="s">
        <v>402</v>
      </c>
      <c r="F35" s="4">
        <v>601482</v>
      </c>
      <c r="G35" s="4" t="s">
        <v>3</v>
      </c>
      <c r="H35" s="4" t="s">
        <v>8</v>
      </c>
      <c r="I35" s="4"/>
      <c r="J35" s="4" t="s">
        <v>7</v>
      </c>
      <c r="K35" s="6">
        <v>36708</v>
      </c>
      <c r="L35" s="4">
        <v>9602197442</v>
      </c>
      <c r="M35" s="4">
        <v>6376604549</v>
      </c>
      <c r="N35" s="4" t="s">
        <v>674</v>
      </c>
      <c r="O35" s="11">
        <v>44875</v>
      </c>
      <c r="P35" s="11">
        <v>44875</v>
      </c>
      <c r="Q35" s="12" t="s">
        <v>455</v>
      </c>
      <c r="R35" s="63">
        <v>482764272556</v>
      </c>
      <c r="S35" s="77" t="s">
        <v>30</v>
      </c>
      <c r="T35" s="13" t="s">
        <v>483</v>
      </c>
      <c r="U35" s="13" t="s">
        <v>484</v>
      </c>
      <c r="V35" s="13" t="s">
        <v>485</v>
      </c>
      <c r="W35" s="13" t="s">
        <v>485</v>
      </c>
      <c r="X35" s="13" t="s">
        <v>483</v>
      </c>
      <c r="Y35" s="13" t="s">
        <v>665</v>
      </c>
      <c r="Z35" s="13" t="s">
        <v>873</v>
      </c>
      <c r="AA35" s="13" t="s">
        <v>617</v>
      </c>
      <c r="AB35" s="73">
        <f>1140/2125*100</f>
        <v>53.647058823529413</v>
      </c>
      <c r="AC35" s="184" t="s">
        <v>913</v>
      </c>
      <c r="AD35" s="184" t="s">
        <v>891</v>
      </c>
    </row>
    <row r="36" spans="1:30" ht="16.5" customHeight="1" x14ac:dyDescent="0.25">
      <c r="A36" s="233">
        <v>32</v>
      </c>
      <c r="B36" s="233">
        <v>384592</v>
      </c>
      <c r="C36" s="160" t="s">
        <v>249</v>
      </c>
      <c r="D36" s="4" t="s">
        <v>248</v>
      </c>
      <c r="E36" s="4" t="s">
        <v>228</v>
      </c>
      <c r="F36" s="4">
        <v>603461</v>
      </c>
      <c r="G36" s="4" t="s">
        <v>3</v>
      </c>
      <c r="H36" s="4" t="s">
        <v>8</v>
      </c>
      <c r="I36" s="4"/>
      <c r="J36" s="4" t="s">
        <v>15</v>
      </c>
      <c r="K36" s="6">
        <v>36659</v>
      </c>
      <c r="L36" s="4">
        <v>9001912704</v>
      </c>
      <c r="M36" s="4">
        <v>9928469637</v>
      </c>
      <c r="N36" s="4">
        <v>9001182704</v>
      </c>
      <c r="O36" s="24">
        <v>44848</v>
      </c>
      <c r="P36" s="11">
        <v>44848</v>
      </c>
      <c r="Q36" s="12" t="s">
        <v>318</v>
      </c>
      <c r="R36" s="63">
        <v>283840973115</v>
      </c>
      <c r="S36" s="77" t="s">
        <v>98</v>
      </c>
      <c r="T36" s="13" t="s">
        <v>458</v>
      </c>
      <c r="U36" s="13" t="s">
        <v>459</v>
      </c>
      <c r="V36" s="13" t="s">
        <v>460</v>
      </c>
      <c r="W36" s="13" t="s">
        <v>534</v>
      </c>
      <c r="X36" s="13" t="s">
        <v>720</v>
      </c>
      <c r="Y36" s="13" t="s">
        <v>562</v>
      </c>
      <c r="Z36" s="13" t="s">
        <v>873</v>
      </c>
      <c r="AA36" s="13" t="s">
        <v>561</v>
      </c>
      <c r="AB36" s="73">
        <f>1107/1900*100</f>
        <v>58.263157894736835</v>
      </c>
      <c r="AC36" s="184" t="s">
        <v>904</v>
      </c>
      <c r="AD36" s="184" t="s">
        <v>891</v>
      </c>
    </row>
    <row r="37" spans="1:30" ht="16.5" customHeight="1" x14ac:dyDescent="0.25">
      <c r="A37" s="233">
        <v>33</v>
      </c>
      <c r="B37" s="233">
        <v>384593</v>
      </c>
      <c r="C37" s="160" t="s">
        <v>170</v>
      </c>
      <c r="D37" s="4" t="s">
        <v>169</v>
      </c>
      <c r="E37" s="4" t="s">
        <v>168</v>
      </c>
      <c r="F37" s="4">
        <v>601246</v>
      </c>
      <c r="G37" s="4" t="s">
        <v>3</v>
      </c>
      <c r="H37" s="4" t="s">
        <v>32</v>
      </c>
      <c r="I37" s="4"/>
      <c r="J37" s="4" t="s">
        <v>31</v>
      </c>
      <c r="K37" s="6">
        <v>36656</v>
      </c>
      <c r="L37" s="4">
        <v>7023713069</v>
      </c>
      <c r="M37" s="4">
        <v>7665413859</v>
      </c>
      <c r="N37" s="4">
        <v>9667147370</v>
      </c>
      <c r="O37" s="24">
        <v>44852</v>
      </c>
      <c r="P37" s="11">
        <v>44852</v>
      </c>
      <c r="Q37" s="12" t="s">
        <v>318</v>
      </c>
      <c r="R37" s="63">
        <v>538452717506</v>
      </c>
      <c r="S37" s="77" t="s">
        <v>98</v>
      </c>
      <c r="T37" s="13" t="s">
        <v>480</v>
      </c>
      <c r="U37" s="13" t="s">
        <v>576</v>
      </c>
      <c r="V37" s="13" t="s">
        <v>496</v>
      </c>
      <c r="W37" s="13" t="s">
        <v>534</v>
      </c>
      <c r="X37" s="13" t="s">
        <v>720</v>
      </c>
      <c r="Y37" s="13" t="s">
        <v>681</v>
      </c>
      <c r="Z37" s="13" t="s">
        <v>873</v>
      </c>
      <c r="AA37" s="13" t="s">
        <v>577</v>
      </c>
      <c r="AB37" s="73">
        <f>1188/1900*100</f>
        <v>62.526315789473685</v>
      </c>
      <c r="AC37" s="184" t="s">
        <v>899</v>
      </c>
      <c r="AD37" s="184" t="s">
        <v>891</v>
      </c>
    </row>
    <row r="38" spans="1:30" ht="16.5" customHeight="1" x14ac:dyDescent="0.25">
      <c r="A38" s="233">
        <v>34</v>
      </c>
      <c r="B38" s="233">
        <v>384594</v>
      </c>
      <c r="C38" s="160" t="s">
        <v>986</v>
      </c>
      <c r="D38" s="4" t="s">
        <v>51</v>
      </c>
      <c r="E38" s="4" t="s">
        <v>50</v>
      </c>
      <c r="F38" s="4">
        <v>600191</v>
      </c>
      <c r="G38" s="4" t="s">
        <v>3</v>
      </c>
      <c r="H38" s="4" t="s">
        <v>49</v>
      </c>
      <c r="I38" s="4"/>
      <c r="J38" s="4" t="s">
        <v>48</v>
      </c>
      <c r="K38" s="6">
        <v>37524</v>
      </c>
      <c r="L38" s="4">
        <v>7297003644</v>
      </c>
      <c r="M38" s="4">
        <v>9680266210</v>
      </c>
      <c r="N38" s="4">
        <v>9610270523</v>
      </c>
      <c r="O38" s="24">
        <v>44845</v>
      </c>
      <c r="P38" s="11">
        <v>44845</v>
      </c>
      <c r="Q38" s="12" t="s">
        <v>318</v>
      </c>
      <c r="R38" s="63">
        <v>236469034588</v>
      </c>
      <c r="S38" s="77" t="s">
        <v>30</v>
      </c>
      <c r="T38" s="13" t="s">
        <v>489</v>
      </c>
      <c r="U38" s="13" t="s">
        <v>490</v>
      </c>
      <c r="V38" s="13" t="s">
        <v>484</v>
      </c>
      <c r="W38" s="13" t="s">
        <v>491</v>
      </c>
      <c r="X38" s="13" t="s">
        <v>492</v>
      </c>
      <c r="Y38" s="13" t="s">
        <v>513</v>
      </c>
      <c r="Z38" s="13" t="s">
        <v>873</v>
      </c>
      <c r="AA38" s="13" t="s">
        <v>512</v>
      </c>
      <c r="AB38" s="73">
        <f>1684/2125*100</f>
        <v>79.247058823529414</v>
      </c>
      <c r="AC38" s="184" t="s">
        <v>910</v>
      </c>
      <c r="AD38" s="184" t="s">
        <v>891</v>
      </c>
    </row>
    <row r="39" spans="1:30" ht="16.5" customHeight="1" x14ac:dyDescent="0.25">
      <c r="A39" s="233">
        <v>35</v>
      </c>
      <c r="B39" s="233">
        <v>384595</v>
      </c>
      <c r="C39" s="160" t="s">
        <v>386</v>
      </c>
      <c r="D39" s="4" t="s">
        <v>25</v>
      </c>
      <c r="E39" s="4" t="s">
        <v>387</v>
      </c>
      <c r="F39" s="4">
        <v>830778</v>
      </c>
      <c r="G39" s="4" t="s">
        <v>3</v>
      </c>
      <c r="H39" s="4" t="s">
        <v>37</v>
      </c>
      <c r="I39" s="4"/>
      <c r="J39" s="4" t="s">
        <v>41</v>
      </c>
      <c r="K39" s="6">
        <v>34469</v>
      </c>
      <c r="L39" s="4">
        <v>8890272830</v>
      </c>
      <c r="M39" s="4">
        <v>6353786154</v>
      </c>
      <c r="N39" s="4">
        <v>9950391381</v>
      </c>
      <c r="O39" s="24">
        <v>44874</v>
      </c>
      <c r="P39" s="11">
        <v>44874</v>
      </c>
      <c r="Q39" s="12" t="s">
        <v>455</v>
      </c>
      <c r="R39" s="63">
        <v>498715121606</v>
      </c>
      <c r="S39" s="77" t="s">
        <v>98</v>
      </c>
      <c r="T39" s="13" t="s">
        <v>480</v>
      </c>
      <c r="U39" s="13" t="s">
        <v>478</v>
      </c>
      <c r="V39" s="13" t="s">
        <v>479</v>
      </c>
      <c r="W39" s="13" t="s">
        <v>534</v>
      </c>
      <c r="X39" s="13" t="s">
        <v>720</v>
      </c>
      <c r="Y39" s="13" t="s">
        <v>762</v>
      </c>
      <c r="Z39" s="13" t="s">
        <v>877</v>
      </c>
      <c r="AA39" s="13" t="s">
        <v>609</v>
      </c>
      <c r="AB39" s="73">
        <f>928/1900*100</f>
        <v>48.84210526315789</v>
      </c>
      <c r="AC39" s="184" t="s">
        <v>905</v>
      </c>
      <c r="AD39" s="184" t="s">
        <v>891</v>
      </c>
    </row>
    <row r="40" spans="1:30" ht="16.5" customHeight="1" x14ac:dyDescent="0.25">
      <c r="A40" s="233">
        <v>36</v>
      </c>
      <c r="B40" s="233">
        <v>384596</v>
      </c>
      <c r="C40" s="160" t="s">
        <v>244</v>
      </c>
      <c r="D40" s="4" t="s">
        <v>243</v>
      </c>
      <c r="E40" s="4" t="s">
        <v>242</v>
      </c>
      <c r="F40" s="4">
        <v>602208</v>
      </c>
      <c r="G40" s="4" t="s">
        <v>3</v>
      </c>
      <c r="H40" s="4" t="s">
        <v>17</v>
      </c>
      <c r="I40" s="4"/>
      <c r="J40" s="4" t="s">
        <v>15</v>
      </c>
      <c r="K40" s="6">
        <v>35858</v>
      </c>
      <c r="L40" s="4">
        <v>9636077729</v>
      </c>
      <c r="M40" s="4">
        <v>9928024317</v>
      </c>
      <c r="N40" s="4">
        <v>9588019368</v>
      </c>
      <c r="O40" s="24">
        <v>44849</v>
      </c>
      <c r="P40" s="11">
        <v>44849</v>
      </c>
      <c r="Q40" s="12" t="s">
        <v>318</v>
      </c>
      <c r="R40" s="63">
        <v>945744803289</v>
      </c>
      <c r="S40" s="77" t="s">
        <v>98</v>
      </c>
      <c r="T40" s="13" t="s">
        <v>500</v>
      </c>
      <c r="U40" s="13" t="s">
        <v>479</v>
      </c>
      <c r="V40" s="13" t="s">
        <v>555</v>
      </c>
      <c r="W40" s="13" t="s">
        <v>555</v>
      </c>
      <c r="X40" s="13" t="s">
        <v>720</v>
      </c>
      <c r="Y40" s="13" t="s">
        <v>679</v>
      </c>
      <c r="Z40" s="13" t="s">
        <v>873</v>
      </c>
      <c r="AA40" s="13" t="s">
        <v>574</v>
      </c>
      <c r="AB40" s="73">
        <f>1000/1900*100</f>
        <v>52.631578947368418</v>
      </c>
      <c r="AC40" s="184" t="s">
        <v>892</v>
      </c>
      <c r="AD40" s="184" t="s">
        <v>891</v>
      </c>
    </row>
    <row r="41" spans="1:30" ht="16.5" customHeight="1" x14ac:dyDescent="0.25">
      <c r="A41" s="233">
        <v>37</v>
      </c>
      <c r="B41" s="233">
        <v>384597</v>
      </c>
      <c r="C41" s="160" t="s">
        <v>257</v>
      </c>
      <c r="D41" s="4" t="s">
        <v>256</v>
      </c>
      <c r="E41" s="4" t="s">
        <v>255</v>
      </c>
      <c r="F41" s="4">
        <v>600528</v>
      </c>
      <c r="G41" s="4" t="s">
        <v>3</v>
      </c>
      <c r="H41" s="4" t="s">
        <v>49</v>
      </c>
      <c r="I41" s="4" t="s">
        <v>254</v>
      </c>
      <c r="J41" s="4" t="s">
        <v>15</v>
      </c>
      <c r="K41" s="6">
        <v>33725</v>
      </c>
      <c r="L41" s="4">
        <v>7976799320</v>
      </c>
      <c r="M41" s="4">
        <v>9664215652</v>
      </c>
      <c r="N41" s="4">
        <v>9461724953</v>
      </c>
      <c r="O41" s="24">
        <v>44848</v>
      </c>
      <c r="P41" s="11">
        <v>44848</v>
      </c>
      <c r="Q41" s="12" t="s">
        <v>318</v>
      </c>
      <c r="R41" s="63">
        <v>825263030596</v>
      </c>
      <c r="S41" s="77" t="s">
        <v>98</v>
      </c>
      <c r="T41" s="13" t="s">
        <v>480</v>
      </c>
      <c r="U41" s="13" t="s">
        <v>521</v>
      </c>
      <c r="V41" s="13" t="s">
        <v>479</v>
      </c>
      <c r="W41" s="13" t="s">
        <v>534</v>
      </c>
      <c r="X41" s="13" t="s">
        <v>720</v>
      </c>
      <c r="Y41" s="13" t="s">
        <v>520</v>
      </c>
      <c r="Z41" s="13" t="s">
        <v>873</v>
      </c>
      <c r="AA41" s="13" t="s">
        <v>522</v>
      </c>
      <c r="AB41" s="73">
        <f>935/1900*100</f>
        <v>49.210526315789473</v>
      </c>
      <c r="AC41" s="184" t="s">
        <v>906</v>
      </c>
      <c r="AD41" s="184" t="s">
        <v>891</v>
      </c>
    </row>
    <row r="42" spans="1:30" ht="16.5" customHeight="1" x14ac:dyDescent="0.25">
      <c r="A42" s="233">
        <v>38</v>
      </c>
      <c r="B42" s="233">
        <v>384598</v>
      </c>
      <c r="C42" s="160" t="s">
        <v>260</v>
      </c>
      <c r="D42" s="4" t="s">
        <v>259</v>
      </c>
      <c r="E42" s="4" t="s">
        <v>258</v>
      </c>
      <c r="F42" s="4">
        <v>603142</v>
      </c>
      <c r="G42" s="4" t="s">
        <v>3</v>
      </c>
      <c r="H42" s="4" t="s">
        <v>49</v>
      </c>
      <c r="I42" s="4"/>
      <c r="J42" s="4" t="s">
        <v>15</v>
      </c>
      <c r="K42" s="6">
        <v>36521</v>
      </c>
      <c r="L42" s="4">
        <v>8764026850</v>
      </c>
      <c r="M42" s="4">
        <v>9829128769</v>
      </c>
      <c r="N42" s="4">
        <v>9602987292</v>
      </c>
      <c r="O42" s="24">
        <v>44862</v>
      </c>
      <c r="P42" s="11">
        <v>44862</v>
      </c>
      <c r="Q42" s="12" t="s">
        <v>318</v>
      </c>
      <c r="R42" s="63">
        <v>915294924514</v>
      </c>
      <c r="S42" s="77" t="s">
        <v>98</v>
      </c>
      <c r="T42" s="13" t="s">
        <v>480</v>
      </c>
      <c r="U42" s="13" t="s">
        <v>500</v>
      </c>
      <c r="V42" s="13" t="s">
        <v>496</v>
      </c>
      <c r="W42" s="13" t="s">
        <v>534</v>
      </c>
      <c r="X42" s="13" t="s">
        <v>720</v>
      </c>
      <c r="Y42" s="13" t="s">
        <v>687</v>
      </c>
      <c r="Z42" s="13" t="s">
        <v>873</v>
      </c>
      <c r="AA42" s="13" t="s">
        <v>590</v>
      </c>
      <c r="AB42" s="73">
        <f>1123/1900*100</f>
        <v>59.10526315789474</v>
      </c>
      <c r="AC42" s="184" t="s">
        <v>892</v>
      </c>
      <c r="AD42" s="184" t="s">
        <v>891</v>
      </c>
    </row>
    <row r="43" spans="1:30" ht="16.5" customHeight="1" x14ac:dyDescent="0.25">
      <c r="A43" s="233">
        <v>39</v>
      </c>
      <c r="B43" s="233">
        <v>384599</v>
      </c>
      <c r="C43" s="160" t="s">
        <v>358</v>
      </c>
      <c r="D43" s="4" t="s">
        <v>359</v>
      </c>
      <c r="E43" s="4" t="s">
        <v>360</v>
      </c>
      <c r="F43" s="4">
        <v>861888</v>
      </c>
      <c r="G43" s="4" t="s">
        <v>3</v>
      </c>
      <c r="H43" s="4" t="s">
        <v>37</v>
      </c>
      <c r="I43" s="4"/>
      <c r="J43" s="4" t="s">
        <v>36</v>
      </c>
      <c r="K43" s="6">
        <v>37473</v>
      </c>
      <c r="L43" s="4">
        <v>7742616694</v>
      </c>
      <c r="M43" s="4">
        <v>9001330484</v>
      </c>
      <c r="N43" s="4" t="s">
        <v>674</v>
      </c>
      <c r="O43" s="11">
        <v>44875</v>
      </c>
      <c r="P43" s="11">
        <v>44875</v>
      </c>
      <c r="Q43" s="12" t="s">
        <v>455</v>
      </c>
      <c r="R43" s="63">
        <v>205953024596</v>
      </c>
      <c r="S43" s="77" t="s">
        <v>98</v>
      </c>
      <c r="T43" s="13" t="s">
        <v>480</v>
      </c>
      <c r="U43" s="13" t="s">
        <v>500</v>
      </c>
      <c r="V43" s="13" t="s">
        <v>479</v>
      </c>
      <c r="W43" s="13" t="s">
        <v>534</v>
      </c>
      <c r="X43" s="13" t="s">
        <v>803</v>
      </c>
      <c r="Y43" s="13" t="s">
        <v>669</v>
      </c>
      <c r="Z43" s="13" t="s">
        <v>881</v>
      </c>
      <c r="AA43" s="13" t="s">
        <v>668</v>
      </c>
      <c r="AB43" s="73">
        <f>1124/1800*100</f>
        <v>62.44444444444445</v>
      </c>
      <c r="AC43" s="184" t="s">
        <v>907</v>
      </c>
      <c r="AD43" s="184" t="s">
        <v>897</v>
      </c>
    </row>
    <row r="44" spans="1:30" ht="16.5" customHeight="1" x14ac:dyDescent="0.25">
      <c r="A44" s="233">
        <v>40</v>
      </c>
      <c r="B44" s="233">
        <v>384600</v>
      </c>
      <c r="C44" s="160" t="s">
        <v>154</v>
      </c>
      <c r="D44" s="4" t="s">
        <v>153</v>
      </c>
      <c r="E44" s="4" t="s">
        <v>152</v>
      </c>
      <c r="F44" s="4">
        <v>600712</v>
      </c>
      <c r="G44" s="4" t="s">
        <v>3</v>
      </c>
      <c r="H44" s="4" t="s">
        <v>2</v>
      </c>
      <c r="I44" s="4"/>
      <c r="J44" s="4" t="s">
        <v>1</v>
      </c>
      <c r="K44" s="6">
        <v>36768</v>
      </c>
      <c r="L44" s="4">
        <v>8769357502</v>
      </c>
      <c r="M44" s="4">
        <v>9829082234</v>
      </c>
      <c r="N44" s="4">
        <v>9460040118</v>
      </c>
      <c r="O44" s="24">
        <v>44849</v>
      </c>
      <c r="P44" s="11">
        <v>44849</v>
      </c>
      <c r="Q44" s="12" t="s">
        <v>318</v>
      </c>
      <c r="R44" s="63">
        <v>318671484437</v>
      </c>
      <c r="S44" s="77" t="s">
        <v>98</v>
      </c>
      <c r="T44" s="13" t="s">
        <v>527</v>
      </c>
      <c r="U44" s="13" t="s">
        <v>517</v>
      </c>
      <c r="V44" s="13" t="s">
        <v>478</v>
      </c>
      <c r="W44" s="13" t="s">
        <v>517</v>
      </c>
      <c r="X44" s="13" t="s">
        <v>720</v>
      </c>
      <c r="Y44" s="13" t="s">
        <v>655</v>
      </c>
      <c r="Z44" s="13" t="s">
        <v>873</v>
      </c>
      <c r="AA44" s="13" t="s">
        <v>654</v>
      </c>
      <c r="AB44" s="73">
        <f>1347/1900*100</f>
        <v>70.89473684210526</v>
      </c>
      <c r="AC44" s="184" t="s">
        <v>892</v>
      </c>
      <c r="AD44" s="184" t="s">
        <v>891</v>
      </c>
    </row>
    <row r="45" spans="1:30" ht="16.5" customHeight="1" x14ac:dyDescent="0.25">
      <c r="A45" s="233">
        <v>41</v>
      </c>
      <c r="B45" s="233">
        <v>384601</v>
      </c>
      <c r="C45" s="160" t="s">
        <v>285</v>
      </c>
      <c r="D45" s="4" t="s">
        <v>246</v>
      </c>
      <c r="E45" s="4" t="s">
        <v>284</v>
      </c>
      <c r="F45" s="4">
        <v>602114</v>
      </c>
      <c r="G45" s="4" t="s">
        <v>3</v>
      </c>
      <c r="H45" s="4" t="s">
        <v>8</v>
      </c>
      <c r="I45" s="4"/>
      <c r="J45" s="4" t="s">
        <v>15</v>
      </c>
      <c r="K45" s="6">
        <v>37447</v>
      </c>
      <c r="L45" s="4">
        <v>9636538870</v>
      </c>
      <c r="M45" s="4">
        <v>9950537470</v>
      </c>
      <c r="N45" s="4">
        <v>8306553422</v>
      </c>
      <c r="O45" s="11">
        <v>44848</v>
      </c>
      <c r="P45" s="11">
        <v>44848</v>
      </c>
      <c r="Q45" s="12" t="s">
        <v>318</v>
      </c>
      <c r="R45" s="63">
        <v>751256032994</v>
      </c>
      <c r="S45" s="77" t="s">
        <v>98</v>
      </c>
      <c r="T45" s="13" t="s">
        <v>480</v>
      </c>
      <c r="U45" s="13" t="s">
        <v>478</v>
      </c>
      <c r="V45" s="13" t="s">
        <v>479</v>
      </c>
      <c r="W45" s="13" t="s">
        <v>534</v>
      </c>
      <c r="X45" s="13" t="s">
        <v>720</v>
      </c>
      <c r="Y45" s="13" t="s">
        <v>564</v>
      </c>
      <c r="Z45" s="13" t="s">
        <v>873</v>
      </c>
      <c r="AA45" s="13" t="s">
        <v>563</v>
      </c>
      <c r="AB45" s="73">
        <f>1397/1900*100</f>
        <v>73.526315789473685</v>
      </c>
      <c r="AC45" s="184" t="s">
        <v>899</v>
      </c>
      <c r="AD45" s="184" t="s">
        <v>891</v>
      </c>
    </row>
    <row r="46" spans="1:30" ht="16.5" customHeight="1" x14ac:dyDescent="0.25">
      <c r="A46" s="233">
        <v>42</v>
      </c>
      <c r="B46" s="233">
        <v>384602</v>
      </c>
      <c r="C46" s="160" t="s">
        <v>70</v>
      </c>
      <c r="D46" s="4" t="s">
        <v>69</v>
      </c>
      <c r="E46" s="4" t="s">
        <v>68</v>
      </c>
      <c r="F46" s="4">
        <v>603695</v>
      </c>
      <c r="G46" s="4" t="s">
        <v>3</v>
      </c>
      <c r="H46" s="4" t="s">
        <v>8</v>
      </c>
      <c r="I46" s="4"/>
      <c r="J46" s="4" t="s">
        <v>7</v>
      </c>
      <c r="K46" s="6">
        <v>35838</v>
      </c>
      <c r="L46" s="4">
        <v>9530343444</v>
      </c>
      <c r="M46" s="4">
        <v>7822995555</v>
      </c>
      <c r="N46" s="4">
        <v>7023713433</v>
      </c>
      <c r="O46" s="24">
        <v>44846</v>
      </c>
      <c r="P46" s="11">
        <v>44846</v>
      </c>
      <c r="Q46" s="12" t="s">
        <v>318</v>
      </c>
      <c r="R46" s="63">
        <v>431617716025</v>
      </c>
      <c r="S46" s="77" t="s">
        <v>30</v>
      </c>
      <c r="T46" s="13" t="s">
        <v>489</v>
      </c>
      <c r="U46" s="13" t="s">
        <v>490</v>
      </c>
      <c r="V46" s="13" t="s">
        <v>484</v>
      </c>
      <c r="W46" s="13" t="s">
        <v>491</v>
      </c>
      <c r="X46" s="13" t="s">
        <v>492</v>
      </c>
      <c r="Y46" s="13" t="s">
        <v>493</v>
      </c>
      <c r="Z46" s="13" t="s">
        <v>873</v>
      </c>
      <c r="AA46" s="13" t="s">
        <v>494</v>
      </c>
      <c r="AB46" s="73">
        <f>1609/2025*100</f>
        <v>79.456790123456784</v>
      </c>
      <c r="AC46" s="184" t="s">
        <v>909</v>
      </c>
      <c r="AD46" s="184" t="s">
        <v>908</v>
      </c>
    </row>
    <row r="47" spans="1:30" ht="16.5" customHeight="1" x14ac:dyDescent="0.25">
      <c r="A47" s="233">
        <v>43</v>
      </c>
      <c r="B47" s="233">
        <v>384603</v>
      </c>
      <c r="C47" s="160" t="s">
        <v>424</v>
      </c>
      <c r="D47" s="4" t="s">
        <v>425</v>
      </c>
      <c r="E47" s="4" t="s">
        <v>426</v>
      </c>
      <c r="F47" s="4">
        <v>600094</v>
      </c>
      <c r="G47" s="4" t="s">
        <v>3</v>
      </c>
      <c r="H47" s="4" t="s">
        <v>17</v>
      </c>
      <c r="I47" s="4"/>
      <c r="J47" s="4" t="s">
        <v>15</v>
      </c>
      <c r="K47" s="6">
        <v>37337</v>
      </c>
      <c r="L47" s="4">
        <v>8690870686</v>
      </c>
      <c r="M47" s="4">
        <v>9509580519</v>
      </c>
      <c r="N47" s="4" t="s">
        <v>674</v>
      </c>
      <c r="O47" s="24">
        <v>44874</v>
      </c>
      <c r="P47" s="11">
        <v>44874</v>
      </c>
      <c r="Q47" s="12" t="s">
        <v>455</v>
      </c>
      <c r="R47" s="63">
        <v>474509850815</v>
      </c>
      <c r="S47" s="77" t="s">
        <v>722</v>
      </c>
      <c r="T47" s="77" t="s">
        <v>722</v>
      </c>
      <c r="U47" s="77" t="s">
        <v>722</v>
      </c>
      <c r="V47" s="77" t="s">
        <v>722</v>
      </c>
      <c r="W47" s="12" t="s">
        <v>723</v>
      </c>
      <c r="X47" s="12" t="s">
        <v>724</v>
      </c>
      <c r="Y47" s="13" t="s">
        <v>659</v>
      </c>
      <c r="Z47" s="13" t="s">
        <v>873</v>
      </c>
      <c r="AA47" s="13" t="s">
        <v>607</v>
      </c>
      <c r="AB47" s="73">
        <f>1401/2100*100</f>
        <v>66.714285714285708</v>
      </c>
      <c r="AC47" s="184" t="s">
        <v>892</v>
      </c>
      <c r="AD47" s="184" t="s">
        <v>891</v>
      </c>
    </row>
    <row r="48" spans="1:30" ht="16.5" customHeight="1" x14ac:dyDescent="0.25">
      <c r="A48" s="233">
        <v>44</v>
      </c>
      <c r="B48" s="233">
        <v>384604</v>
      </c>
      <c r="C48" s="160" t="s">
        <v>391</v>
      </c>
      <c r="D48" s="4" t="s">
        <v>392</v>
      </c>
      <c r="E48" s="4" t="s">
        <v>393</v>
      </c>
      <c r="F48" s="4">
        <v>601816</v>
      </c>
      <c r="G48" s="4" t="s">
        <v>3</v>
      </c>
      <c r="H48" s="4" t="s">
        <v>8</v>
      </c>
      <c r="I48" s="4"/>
      <c r="J48" s="4" t="s">
        <v>15</v>
      </c>
      <c r="K48" s="6">
        <v>36149</v>
      </c>
      <c r="L48" s="4">
        <v>7689865462</v>
      </c>
      <c r="M48" s="4" t="s">
        <v>674</v>
      </c>
      <c r="N48" s="4" t="s">
        <v>674</v>
      </c>
      <c r="O48" s="24">
        <v>44874</v>
      </c>
      <c r="P48" s="11">
        <v>44874</v>
      </c>
      <c r="Q48" s="12" t="s">
        <v>455</v>
      </c>
      <c r="R48" s="63">
        <v>365813267222</v>
      </c>
      <c r="S48" s="77" t="s">
        <v>30</v>
      </c>
      <c r="T48" s="13" t="s">
        <v>483</v>
      </c>
      <c r="U48" s="13" t="s">
        <v>484</v>
      </c>
      <c r="V48" s="13" t="s">
        <v>485</v>
      </c>
      <c r="W48" s="13" t="s">
        <v>485</v>
      </c>
      <c r="X48" s="13" t="s">
        <v>484</v>
      </c>
      <c r="Y48" s="13" t="s">
        <v>675</v>
      </c>
      <c r="Z48" s="13" t="s">
        <v>873</v>
      </c>
      <c r="AA48" s="64" t="s">
        <v>618</v>
      </c>
      <c r="AB48" s="73">
        <f>1678/2125*100</f>
        <v>78.964705882352931</v>
      </c>
      <c r="AC48" s="184" t="s">
        <v>892</v>
      </c>
      <c r="AD48" s="184" t="s">
        <v>891</v>
      </c>
    </row>
    <row r="49" spans="1:30" ht="16.5" customHeight="1" x14ac:dyDescent="0.25">
      <c r="A49" s="233">
        <v>45</v>
      </c>
      <c r="B49" s="233">
        <v>384605</v>
      </c>
      <c r="C49" s="160" t="s">
        <v>988</v>
      </c>
      <c r="D49" s="4" t="s">
        <v>96</v>
      </c>
      <c r="E49" s="4" t="s">
        <v>95</v>
      </c>
      <c r="F49" s="4">
        <v>830687</v>
      </c>
      <c r="G49" s="4" t="s">
        <v>3</v>
      </c>
      <c r="H49" s="4" t="s">
        <v>17</v>
      </c>
      <c r="I49" s="4"/>
      <c r="J49" s="4" t="s">
        <v>15</v>
      </c>
      <c r="K49" s="6">
        <v>36821</v>
      </c>
      <c r="L49" s="4">
        <v>9982082063</v>
      </c>
      <c r="M49" s="4">
        <v>9414732063</v>
      </c>
      <c r="N49" s="4">
        <v>9079208464</v>
      </c>
      <c r="O49" s="24">
        <v>44851</v>
      </c>
      <c r="P49" s="11">
        <v>44851</v>
      </c>
      <c r="Q49" s="12" t="s">
        <v>318</v>
      </c>
      <c r="R49" s="63">
        <v>830443077561</v>
      </c>
      <c r="S49" s="77" t="s">
        <v>30</v>
      </c>
      <c r="T49" s="13" t="s">
        <v>483</v>
      </c>
      <c r="U49" s="13" t="s">
        <v>484</v>
      </c>
      <c r="V49" s="13" t="s">
        <v>485</v>
      </c>
      <c r="W49" s="13" t="s">
        <v>483</v>
      </c>
      <c r="X49" s="13" t="s">
        <v>485</v>
      </c>
      <c r="Y49" s="13" t="s">
        <v>701</v>
      </c>
      <c r="Z49" s="13" t="s">
        <v>873</v>
      </c>
      <c r="AA49" s="13" t="s">
        <v>700</v>
      </c>
      <c r="AB49" s="73">
        <f>1056/2025*100</f>
        <v>52.148148148148145</v>
      </c>
      <c r="AC49" s="184" t="s">
        <v>911</v>
      </c>
      <c r="AD49" s="184" t="s">
        <v>908</v>
      </c>
    </row>
    <row r="50" spans="1:30" ht="16.5" customHeight="1" x14ac:dyDescent="0.25">
      <c r="A50" s="233">
        <v>46</v>
      </c>
      <c r="B50" s="233">
        <v>384606</v>
      </c>
      <c r="C50" s="160" t="s">
        <v>748</v>
      </c>
      <c r="D50" s="4" t="s">
        <v>738</v>
      </c>
      <c r="E50" s="4" t="s">
        <v>739</v>
      </c>
      <c r="F50" s="4">
        <v>577812</v>
      </c>
      <c r="G50" s="4" t="s">
        <v>3</v>
      </c>
      <c r="H50" s="4" t="s">
        <v>8</v>
      </c>
      <c r="I50" s="4"/>
      <c r="J50" s="4" t="s">
        <v>15</v>
      </c>
      <c r="K50" s="6">
        <v>37130</v>
      </c>
      <c r="L50" s="4">
        <v>7425023892</v>
      </c>
      <c r="M50" s="94">
        <v>9929423892</v>
      </c>
      <c r="N50" s="4">
        <v>7073533892</v>
      </c>
      <c r="O50" s="24">
        <v>44902</v>
      </c>
      <c r="P50" s="11">
        <v>44902</v>
      </c>
      <c r="Q50" s="12" t="s">
        <v>455</v>
      </c>
      <c r="R50" s="62">
        <v>302794101033</v>
      </c>
      <c r="S50" s="4" t="s">
        <v>30</v>
      </c>
      <c r="T50" s="13" t="s">
        <v>483</v>
      </c>
      <c r="U50" s="13" t="s">
        <v>484</v>
      </c>
      <c r="V50" s="13" t="s">
        <v>485</v>
      </c>
      <c r="W50" s="13" t="s">
        <v>485</v>
      </c>
      <c r="X50" s="13" t="s">
        <v>483</v>
      </c>
      <c r="Y50" s="13" t="s">
        <v>746</v>
      </c>
      <c r="Z50" s="13" t="s">
        <v>876</v>
      </c>
      <c r="AA50" s="64" t="s">
        <v>994</v>
      </c>
      <c r="AB50" s="73">
        <f>1056/2025*100</f>
        <v>52.148148148148145</v>
      </c>
      <c r="AC50" s="184" t="s">
        <v>918</v>
      </c>
      <c r="AD50" s="184" t="s">
        <v>917</v>
      </c>
    </row>
    <row r="51" spans="1:30" ht="16.5" customHeight="1" x14ac:dyDescent="0.25">
      <c r="A51" s="233">
        <v>47</v>
      </c>
      <c r="B51" s="233">
        <v>384607</v>
      </c>
      <c r="C51" s="160" t="s">
        <v>79</v>
      </c>
      <c r="D51" s="4" t="s">
        <v>78</v>
      </c>
      <c r="E51" s="4" t="s">
        <v>77</v>
      </c>
      <c r="F51" s="4">
        <v>601309</v>
      </c>
      <c r="G51" s="4" t="s">
        <v>3</v>
      </c>
      <c r="H51" s="4" t="s">
        <v>2</v>
      </c>
      <c r="I51" s="4"/>
      <c r="J51" s="4" t="s">
        <v>15</v>
      </c>
      <c r="K51" s="6">
        <v>36693</v>
      </c>
      <c r="L51" s="4">
        <v>9929530242</v>
      </c>
      <c r="M51" s="4">
        <v>6378467969</v>
      </c>
      <c r="N51" s="4">
        <v>9079148132</v>
      </c>
      <c r="O51" s="24">
        <v>44847</v>
      </c>
      <c r="P51" s="11">
        <v>44847</v>
      </c>
      <c r="Q51" s="12" t="s">
        <v>318</v>
      </c>
      <c r="R51" s="62">
        <v>654708145253</v>
      </c>
      <c r="S51" s="78" t="s">
        <v>30</v>
      </c>
      <c r="T51" s="13" t="s">
        <v>483</v>
      </c>
      <c r="U51" s="13" t="s">
        <v>485</v>
      </c>
      <c r="V51" s="13" t="s">
        <v>484</v>
      </c>
      <c r="W51" s="13" t="s">
        <v>483</v>
      </c>
      <c r="X51" s="13" t="s">
        <v>485</v>
      </c>
      <c r="Y51" s="175" t="s">
        <v>470</v>
      </c>
      <c r="Z51" s="13" t="s">
        <v>873</v>
      </c>
      <c r="AA51" s="13" t="s">
        <v>471</v>
      </c>
      <c r="AB51" s="73">
        <f>1789/2125*100</f>
        <v>84.188235294117646</v>
      </c>
      <c r="AC51" s="184" t="s">
        <v>892</v>
      </c>
      <c r="AD51" s="184" t="s">
        <v>891</v>
      </c>
    </row>
    <row r="52" spans="1:30" ht="16.5" customHeight="1" x14ac:dyDescent="0.25">
      <c r="A52" s="233">
        <v>48</v>
      </c>
      <c r="B52" s="233">
        <v>384608</v>
      </c>
      <c r="C52" s="160" t="s">
        <v>278</v>
      </c>
      <c r="D52" s="4" t="s">
        <v>277</v>
      </c>
      <c r="E52" s="4" t="s">
        <v>140</v>
      </c>
      <c r="F52" s="4">
        <v>600946</v>
      </c>
      <c r="G52" s="4" t="s">
        <v>3</v>
      </c>
      <c r="H52" s="4" t="s">
        <v>8</v>
      </c>
      <c r="I52" s="4"/>
      <c r="J52" s="4" t="s">
        <v>15</v>
      </c>
      <c r="K52" s="6">
        <v>36692</v>
      </c>
      <c r="L52" s="4">
        <v>9602864264</v>
      </c>
      <c r="M52" s="4">
        <v>8769938460</v>
      </c>
      <c r="N52" s="4">
        <v>7850880581</v>
      </c>
      <c r="O52" s="11">
        <v>44849</v>
      </c>
      <c r="P52" s="11">
        <v>44849</v>
      </c>
      <c r="Q52" s="12" t="s">
        <v>318</v>
      </c>
      <c r="R52" s="63">
        <v>272868487689</v>
      </c>
      <c r="S52" s="77" t="s">
        <v>98</v>
      </c>
      <c r="T52" s="13" t="s">
        <v>555</v>
      </c>
      <c r="U52" s="13" t="s">
        <v>500</v>
      </c>
      <c r="V52" s="13" t="s">
        <v>479</v>
      </c>
      <c r="W52" s="13" t="s">
        <v>555</v>
      </c>
      <c r="X52" s="13" t="s">
        <v>720</v>
      </c>
      <c r="Y52" s="13" t="s">
        <v>695</v>
      </c>
      <c r="Z52" s="13" t="s">
        <v>873</v>
      </c>
      <c r="AA52" s="13" t="s">
        <v>570</v>
      </c>
      <c r="AB52" s="73">
        <f>1341/1900*100</f>
        <v>70.578947368421055</v>
      </c>
      <c r="AC52" s="184" t="s">
        <v>916</v>
      </c>
      <c r="AD52" s="184" t="s">
        <v>891</v>
      </c>
    </row>
    <row r="53" spans="1:30" ht="15" customHeight="1" x14ac:dyDescent="0.25">
      <c r="A53" s="233">
        <v>49</v>
      </c>
      <c r="B53" s="233">
        <v>384609</v>
      </c>
      <c r="C53" s="160" t="s">
        <v>209</v>
      </c>
      <c r="D53" s="4" t="s">
        <v>208</v>
      </c>
      <c r="E53" s="4" t="s">
        <v>207</v>
      </c>
      <c r="F53" s="4">
        <v>600071</v>
      </c>
      <c r="G53" s="4" t="s">
        <v>3</v>
      </c>
      <c r="H53" s="4" t="s">
        <v>8</v>
      </c>
      <c r="I53" s="4"/>
      <c r="J53" s="4" t="s">
        <v>7</v>
      </c>
      <c r="K53" s="6">
        <v>36342</v>
      </c>
      <c r="L53" s="4">
        <v>9057269947</v>
      </c>
      <c r="M53" s="4">
        <v>7891952838</v>
      </c>
      <c r="N53" s="4">
        <v>6350096765</v>
      </c>
      <c r="O53" s="24">
        <v>44854</v>
      </c>
      <c r="P53" s="11">
        <v>44854</v>
      </c>
      <c r="Q53" s="12" t="s">
        <v>318</v>
      </c>
      <c r="R53" s="63">
        <v>769088277840</v>
      </c>
      <c r="S53" s="77" t="s">
        <v>98</v>
      </c>
      <c r="T53" s="13" t="s">
        <v>480</v>
      </c>
      <c r="U53" s="13" t="s">
        <v>479</v>
      </c>
      <c r="V53" s="13" t="s">
        <v>555</v>
      </c>
      <c r="W53" s="13" t="s">
        <v>534</v>
      </c>
      <c r="X53" s="13" t="s">
        <v>555</v>
      </c>
      <c r="Y53" s="13" t="s">
        <v>694</v>
      </c>
      <c r="Z53" s="13" t="s">
        <v>874</v>
      </c>
      <c r="AA53" s="13" t="s">
        <v>594</v>
      </c>
      <c r="AB53" s="73">
        <f>916/1900*100</f>
        <v>48.210526315789473</v>
      </c>
      <c r="AC53" s="184" t="s">
        <v>925</v>
      </c>
      <c r="AD53" s="184" t="s">
        <v>891</v>
      </c>
    </row>
    <row r="54" spans="1:30" ht="16.5" customHeight="1" x14ac:dyDescent="0.25">
      <c r="A54" s="233">
        <v>50</v>
      </c>
      <c r="B54" s="233">
        <v>384610</v>
      </c>
      <c r="C54" s="160" t="s">
        <v>139</v>
      </c>
      <c r="D54" s="4" t="s">
        <v>138</v>
      </c>
      <c r="E54" s="4" t="s">
        <v>137</v>
      </c>
      <c r="F54" s="4">
        <v>578413</v>
      </c>
      <c r="G54" s="4" t="s">
        <v>3</v>
      </c>
      <c r="H54" s="4" t="s">
        <v>49</v>
      </c>
      <c r="I54" s="4"/>
      <c r="J54" s="4" t="s">
        <v>48</v>
      </c>
      <c r="K54" s="6">
        <v>36781</v>
      </c>
      <c r="L54" s="4">
        <v>9664422951</v>
      </c>
      <c r="M54" s="4">
        <v>9667034366</v>
      </c>
      <c r="N54" s="4">
        <v>7820966301</v>
      </c>
      <c r="O54" s="24">
        <v>44855</v>
      </c>
      <c r="P54" s="11">
        <v>44855</v>
      </c>
      <c r="Q54" s="12" t="s">
        <v>318</v>
      </c>
      <c r="R54" s="63">
        <v>268284810309</v>
      </c>
      <c r="S54" s="77" t="s">
        <v>98</v>
      </c>
      <c r="T54" s="13" t="s">
        <v>591</v>
      </c>
      <c r="U54" s="13" t="s">
        <v>592</v>
      </c>
      <c r="V54" s="13" t="s">
        <v>496</v>
      </c>
      <c r="W54" s="13" t="s">
        <v>592</v>
      </c>
      <c r="X54" s="13" t="s">
        <v>720</v>
      </c>
      <c r="Y54" s="13" t="s">
        <v>728</v>
      </c>
      <c r="Z54" s="13" t="s">
        <v>876</v>
      </c>
      <c r="AA54" s="13" t="s">
        <v>686</v>
      </c>
      <c r="AB54" s="73">
        <f>1103/1800*100</f>
        <v>61.277777777777779</v>
      </c>
      <c r="AC54" s="184" t="s">
        <v>923</v>
      </c>
      <c r="AD54" s="184" t="s">
        <v>917</v>
      </c>
    </row>
    <row r="55" spans="1:30" ht="16.5" customHeight="1" x14ac:dyDescent="0.25">
      <c r="A55" s="233">
        <v>51</v>
      </c>
      <c r="B55" s="233">
        <v>384611</v>
      </c>
      <c r="C55" s="160" t="s">
        <v>29</v>
      </c>
      <c r="D55" s="4" t="s">
        <v>28</v>
      </c>
      <c r="E55" s="4" t="s">
        <v>27</v>
      </c>
      <c r="F55" s="4">
        <v>601722</v>
      </c>
      <c r="G55" s="4" t="s">
        <v>3</v>
      </c>
      <c r="H55" s="4" t="s">
        <v>2</v>
      </c>
      <c r="I55" s="4"/>
      <c r="J55" s="4" t="s">
        <v>15</v>
      </c>
      <c r="K55" s="6">
        <v>37433</v>
      </c>
      <c r="L55" s="4">
        <v>7976045480</v>
      </c>
      <c r="M55" s="4">
        <v>7737905966</v>
      </c>
      <c r="N55" s="4">
        <v>9982905966</v>
      </c>
      <c r="O55" s="24">
        <v>44847</v>
      </c>
      <c r="P55" s="11">
        <v>44847</v>
      </c>
      <c r="Q55" s="12" t="s">
        <v>318</v>
      </c>
      <c r="R55" s="63">
        <v>841447306724</v>
      </c>
      <c r="S55" s="77" t="s">
        <v>722</v>
      </c>
      <c r="T55" s="77" t="s">
        <v>722</v>
      </c>
      <c r="U55" s="77" t="s">
        <v>722</v>
      </c>
      <c r="V55" s="77" t="s">
        <v>722</v>
      </c>
      <c r="W55" s="12" t="s">
        <v>723</v>
      </c>
      <c r="X55" s="12" t="s">
        <v>724</v>
      </c>
      <c r="Y55" s="13" t="s">
        <v>468</v>
      </c>
      <c r="Z55" s="13" t="s">
        <v>873</v>
      </c>
      <c r="AA55" s="13" t="s">
        <v>472</v>
      </c>
      <c r="AB55" s="73">
        <f>1636/2100*100</f>
        <v>77.904761904761912</v>
      </c>
      <c r="AC55" s="184" t="s">
        <v>899</v>
      </c>
      <c r="AD55" s="184" t="s">
        <v>891</v>
      </c>
    </row>
    <row r="56" spans="1:30" ht="16.5" customHeight="1" x14ac:dyDescent="0.25">
      <c r="A56" s="233">
        <v>52</v>
      </c>
      <c r="B56" s="233">
        <v>384612</v>
      </c>
      <c r="C56" s="160" t="s">
        <v>217</v>
      </c>
      <c r="D56" s="4" t="s">
        <v>216</v>
      </c>
      <c r="E56" s="4" t="s">
        <v>215</v>
      </c>
      <c r="F56" s="4">
        <v>577934</v>
      </c>
      <c r="G56" s="4" t="s">
        <v>3</v>
      </c>
      <c r="H56" s="4" t="s">
        <v>8</v>
      </c>
      <c r="I56" s="4"/>
      <c r="J56" s="4" t="s">
        <v>7</v>
      </c>
      <c r="K56" s="6">
        <v>36228</v>
      </c>
      <c r="L56" s="4">
        <v>9829474875</v>
      </c>
      <c r="M56" s="4">
        <v>8003956850</v>
      </c>
      <c r="N56" s="4">
        <v>6378701874</v>
      </c>
      <c r="O56" s="24">
        <v>44848</v>
      </c>
      <c r="P56" s="11">
        <v>44848</v>
      </c>
      <c r="Q56" s="12" t="s">
        <v>318</v>
      </c>
      <c r="R56" s="63">
        <v>696235100174</v>
      </c>
      <c r="S56" s="77" t="s">
        <v>98</v>
      </c>
      <c r="T56" s="13" t="s">
        <v>534</v>
      </c>
      <c r="U56" s="13" t="s">
        <v>495</v>
      </c>
      <c r="V56" s="13" t="s">
        <v>479</v>
      </c>
      <c r="W56" s="13" t="s">
        <v>534</v>
      </c>
      <c r="X56" s="13" t="s">
        <v>720</v>
      </c>
      <c r="Y56" s="13" t="s">
        <v>535</v>
      </c>
      <c r="Z56" s="13" t="s">
        <v>876</v>
      </c>
      <c r="AA56" s="13" t="s">
        <v>536</v>
      </c>
      <c r="AB56" s="73">
        <f>827/1800*100</f>
        <v>45.944444444444443</v>
      </c>
      <c r="AC56" s="184" t="s">
        <v>923</v>
      </c>
      <c r="AD56" s="184" t="s">
        <v>917</v>
      </c>
    </row>
    <row r="57" spans="1:30" ht="16.5" customHeight="1" x14ac:dyDescent="0.25">
      <c r="A57" s="233">
        <v>53</v>
      </c>
      <c r="B57" s="233">
        <v>384613</v>
      </c>
      <c r="C57" s="160" t="s">
        <v>148</v>
      </c>
      <c r="D57" s="4" t="s">
        <v>147</v>
      </c>
      <c r="E57" s="4" t="s">
        <v>146</v>
      </c>
      <c r="F57" s="4">
        <v>603396</v>
      </c>
      <c r="G57" s="4" t="s">
        <v>3</v>
      </c>
      <c r="H57" s="4" t="s">
        <v>2</v>
      </c>
      <c r="I57" s="4"/>
      <c r="J57" s="4" t="s">
        <v>1</v>
      </c>
      <c r="K57" s="6">
        <v>37398</v>
      </c>
      <c r="L57" s="4">
        <v>7014508394</v>
      </c>
      <c r="M57" s="4">
        <v>9636555221</v>
      </c>
      <c r="N57" s="4">
        <v>7665760519</v>
      </c>
      <c r="O57" s="24">
        <v>44846</v>
      </c>
      <c r="P57" s="11">
        <v>44846</v>
      </c>
      <c r="Q57" s="12" t="s">
        <v>318</v>
      </c>
      <c r="R57" s="63">
        <v>361252586030</v>
      </c>
      <c r="S57" s="77" t="s">
        <v>98</v>
      </c>
      <c r="T57" s="13" t="s">
        <v>480</v>
      </c>
      <c r="U57" s="13" t="s">
        <v>478</v>
      </c>
      <c r="V57" s="13" t="s">
        <v>496</v>
      </c>
      <c r="W57" s="13" t="s">
        <v>534</v>
      </c>
      <c r="X57" s="13" t="s">
        <v>720</v>
      </c>
      <c r="Y57" s="13" t="s">
        <v>511</v>
      </c>
      <c r="Z57" s="13" t="s">
        <v>873</v>
      </c>
      <c r="AA57" s="13" t="s">
        <v>510</v>
      </c>
      <c r="AB57" s="73">
        <f>1226/1900*100</f>
        <v>64.526315789473685</v>
      </c>
      <c r="AC57" s="184" t="s">
        <v>899</v>
      </c>
      <c r="AD57" s="184" t="s">
        <v>891</v>
      </c>
    </row>
    <row r="58" spans="1:30" ht="16.5" customHeight="1" x14ac:dyDescent="0.25">
      <c r="A58" s="233">
        <v>54</v>
      </c>
      <c r="B58" s="233">
        <v>384614</v>
      </c>
      <c r="C58" s="160" t="s">
        <v>235</v>
      </c>
      <c r="D58" s="4" t="s">
        <v>234</v>
      </c>
      <c r="E58" s="4" t="s">
        <v>233</v>
      </c>
      <c r="F58" s="4">
        <v>602168</v>
      </c>
      <c r="G58" s="4" t="s">
        <v>3</v>
      </c>
      <c r="H58" s="4" t="s">
        <v>17</v>
      </c>
      <c r="I58" s="4" t="s">
        <v>16</v>
      </c>
      <c r="J58" s="4" t="s">
        <v>15</v>
      </c>
      <c r="K58" s="6">
        <v>34554</v>
      </c>
      <c r="L58" s="4">
        <v>9024214198</v>
      </c>
      <c r="M58" s="4">
        <v>7375081994</v>
      </c>
      <c r="N58" s="4">
        <v>9413200640</v>
      </c>
      <c r="O58" s="24">
        <v>44848</v>
      </c>
      <c r="P58" s="11">
        <v>44848</v>
      </c>
      <c r="Q58" s="12" t="s">
        <v>318</v>
      </c>
      <c r="R58" s="63">
        <v>290278290421</v>
      </c>
      <c r="S58" s="77" t="s">
        <v>98</v>
      </c>
      <c r="T58" s="13" t="s">
        <v>480</v>
      </c>
      <c r="U58" s="13" t="s">
        <v>527</v>
      </c>
      <c r="V58" s="13" t="s">
        <v>479</v>
      </c>
      <c r="W58" s="13" t="s">
        <v>534</v>
      </c>
      <c r="X58" s="13" t="s">
        <v>720</v>
      </c>
      <c r="Y58" s="13" t="s">
        <v>528</v>
      </c>
      <c r="Z58" s="13" t="s">
        <v>873</v>
      </c>
      <c r="AA58" s="13" t="s">
        <v>529</v>
      </c>
      <c r="AB58" s="73">
        <f>877/1900*100</f>
        <v>46.157894736842103</v>
      </c>
      <c r="AC58" s="184" t="s">
        <v>892</v>
      </c>
      <c r="AD58" s="184" t="s">
        <v>891</v>
      </c>
    </row>
    <row r="59" spans="1:30" ht="16.5" customHeight="1" x14ac:dyDescent="0.25">
      <c r="A59" s="233">
        <v>55</v>
      </c>
      <c r="B59" s="233">
        <v>384615</v>
      </c>
      <c r="C59" s="160" t="s">
        <v>142</v>
      </c>
      <c r="D59" s="4" t="s">
        <v>141</v>
      </c>
      <c r="E59" s="4" t="s">
        <v>140</v>
      </c>
      <c r="F59" s="4">
        <v>574872</v>
      </c>
      <c r="G59" s="4" t="s">
        <v>3</v>
      </c>
      <c r="H59" s="4" t="s">
        <v>49</v>
      </c>
      <c r="I59" s="4"/>
      <c r="J59" s="4" t="s">
        <v>48</v>
      </c>
      <c r="K59" s="6">
        <v>36948</v>
      </c>
      <c r="L59" s="4">
        <v>7300309153</v>
      </c>
      <c r="M59" s="4">
        <v>9799047734</v>
      </c>
      <c r="N59" s="4">
        <v>7878640431</v>
      </c>
      <c r="O59" s="24">
        <v>44848</v>
      </c>
      <c r="P59" s="11">
        <v>44848</v>
      </c>
      <c r="Q59" s="12" t="s">
        <v>318</v>
      </c>
      <c r="R59" s="63">
        <v>328258355782</v>
      </c>
      <c r="S59" s="77" t="s">
        <v>98</v>
      </c>
      <c r="T59" s="13" t="s">
        <v>480</v>
      </c>
      <c r="U59" s="13" t="s">
        <v>478</v>
      </c>
      <c r="V59" s="13" t="s">
        <v>500</v>
      </c>
      <c r="W59" s="13" t="s">
        <v>534</v>
      </c>
      <c r="X59" s="13" t="s">
        <v>720</v>
      </c>
      <c r="Y59" s="13" t="s">
        <v>526</v>
      </c>
      <c r="Z59" s="13" t="s">
        <v>876</v>
      </c>
      <c r="AA59" s="12" t="s">
        <v>715</v>
      </c>
      <c r="AB59" s="73">
        <f>957/1900*100</f>
        <v>50.368421052631575</v>
      </c>
      <c r="AC59" s="184" t="s">
        <v>926</v>
      </c>
      <c r="AD59" s="184" t="s">
        <v>917</v>
      </c>
    </row>
    <row r="60" spans="1:30" ht="16.5" customHeight="1" x14ac:dyDescent="0.25">
      <c r="A60" s="233">
        <v>56</v>
      </c>
      <c r="B60" s="233">
        <v>384616</v>
      </c>
      <c r="C60" s="160" t="s">
        <v>11</v>
      </c>
      <c r="D60" s="4" t="s">
        <v>10</v>
      </c>
      <c r="E60" s="4" t="s">
        <v>9</v>
      </c>
      <c r="F60" s="4">
        <v>825541</v>
      </c>
      <c r="G60" s="4" t="s">
        <v>3</v>
      </c>
      <c r="H60" s="4" t="s">
        <v>8</v>
      </c>
      <c r="I60" s="4"/>
      <c r="J60" s="4" t="s">
        <v>7</v>
      </c>
      <c r="K60" s="6">
        <v>35985</v>
      </c>
      <c r="L60" s="4">
        <v>7412881060</v>
      </c>
      <c r="M60" s="4">
        <v>9829773631</v>
      </c>
      <c r="N60" s="4">
        <v>7014699410</v>
      </c>
      <c r="O60" s="24">
        <v>44851</v>
      </c>
      <c r="P60" s="11">
        <v>44851</v>
      </c>
      <c r="Q60" s="12" t="s">
        <v>318</v>
      </c>
      <c r="R60" s="63">
        <v>754471656820</v>
      </c>
      <c r="S60" s="77" t="s">
        <v>722</v>
      </c>
      <c r="T60" s="77" t="s">
        <v>722</v>
      </c>
      <c r="U60" s="77" t="s">
        <v>722</v>
      </c>
      <c r="V60" s="77" t="s">
        <v>722</v>
      </c>
      <c r="W60" s="12" t="s">
        <v>723</v>
      </c>
      <c r="X60" s="12" t="s">
        <v>724</v>
      </c>
      <c r="Y60" s="13" t="s">
        <v>697</v>
      </c>
      <c r="Z60" s="13" t="s">
        <v>873</v>
      </c>
      <c r="AA60" s="13" t="s">
        <v>580</v>
      </c>
      <c r="AB60" s="73">
        <f>1204/2100*100</f>
        <v>57.333333333333336</v>
      </c>
      <c r="AC60" s="184" t="s">
        <v>927</v>
      </c>
      <c r="AD60" s="184" t="s">
        <v>891</v>
      </c>
    </row>
    <row r="61" spans="1:30" ht="16.5" customHeight="1" x14ac:dyDescent="0.25">
      <c r="A61" s="233">
        <v>57</v>
      </c>
      <c r="B61" s="233">
        <v>384617</v>
      </c>
      <c r="C61" s="160" t="s">
        <v>276</v>
      </c>
      <c r="D61" s="4" t="s">
        <v>275</v>
      </c>
      <c r="E61" s="4" t="s">
        <v>274</v>
      </c>
      <c r="F61" s="4">
        <v>601139</v>
      </c>
      <c r="G61" s="4" t="s">
        <v>3</v>
      </c>
      <c r="H61" s="4" t="s">
        <v>17</v>
      </c>
      <c r="I61" s="4"/>
      <c r="J61" s="4" t="s">
        <v>15</v>
      </c>
      <c r="K61" s="6">
        <v>33667</v>
      </c>
      <c r="L61" s="4">
        <v>7357111547</v>
      </c>
      <c r="M61" s="4">
        <v>9829774165</v>
      </c>
      <c r="N61" s="4">
        <v>9784494757</v>
      </c>
      <c r="O61" s="11">
        <v>44853</v>
      </c>
      <c r="P61" s="11">
        <v>44853</v>
      </c>
      <c r="Q61" s="12" t="s">
        <v>318</v>
      </c>
      <c r="R61" s="63">
        <v>555715909557</v>
      </c>
      <c r="S61" s="77" t="s">
        <v>98</v>
      </c>
      <c r="T61" s="13" t="s">
        <v>517</v>
      </c>
      <c r="U61" s="13" t="s">
        <v>478</v>
      </c>
      <c r="V61" s="13" t="s">
        <v>479</v>
      </c>
      <c r="W61" s="13" t="s">
        <v>517</v>
      </c>
      <c r="X61" s="13" t="s">
        <v>478</v>
      </c>
      <c r="Y61" s="13" t="s">
        <v>692</v>
      </c>
      <c r="Z61" s="13" t="s">
        <v>873</v>
      </c>
      <c r="AA61" s="13" t="s">
        <v>596</v>
      </c>
      <c r="AB61" s="73">
        <f>989/1900*100</f>
        <v>52.05263157894737</v>
      </c>
      <c r="AC61" s="184" t="s">
        <v>921</v>
      </c>
      <c r="AD61" s="184" t="s">
        <v>891</v>
      </c>
    </row>
    <row r="62" spans="1:30" ht="16.5" customHeight="1" x14ac:dyDescent="0.25">
      <c r="A62" s="233">
        <v>58</v>
      </c>
      <c r="B62" s="233">
        <v>384618</v>
      </c>
      <c r="C62" s="160" t="s">
        <v>113</v>
      </c>
      <c r="D62" s="4" t="s">
        <v>112</v>
      </c>
      <c r="E62" s="4" t="s">
        <v>111</v>
      </c>
      <c r="F62" s="4">
        <v>735469</v>
      </c>
      <c r="G62" s="4" t="s">
        <v>3</v>
      </c>
      <c r="H62" s="4" t="s">
        <v>49</v>
      </c>
      <c r="I62" s="4"/>
      <c r="J62" s="4" t="s">
        <v>48</v>
      </c>
      <c r="K62" s="6">
        <v>36114</v>
      </c>
      <c r="L62" s="4">
        <v>8875615175</v>
      </c>
      <c r="M62" s="4">
        <v>9887088491</v>
      </c>
      <c r="N62" s="4">
        <v>9166887221</v>
      </c>
      <c r="O62" s="24">
        <v>44849</v>
      </c>
      <c r="P62" s="11">
        <v>44849</v>
      </c>
      <c r="Q62" s="12" t="s">
        <v>318</v>
      </c>
      <c r="R62" s="63">
        <v>342925348848</v>
      </c>
      <c r="S62" s="77" t="s">
        <v>98</v>
      </c>
      <c r="T62" s="13" t="s">
        <v>480</v>
      </c>
      <c r="U62" s="13" t="s">
        <v>495</v>
      </c>
      <c r="V62" s="13" t="s">
        <v>478</v>
      </c>
      <c r="W62" s="13" t="s">
        <v>534</v>
      </c>
      <c r="X62" s="13" t="s">
        <v>720</v>
      </c>
      <c r="Y62" s="13" t="s">
        <v>677</v>
      </c>
      <c r="Z62" s="13" t="s">
        <v>875</v>
      </c>
      <c r="AA62" s="13" t="s">
        <v>572</v>
      </c>
      <c r="AB62" s="73">
        <f>907/1800*100</f>
        <v>50.388888888888893</v>
      </c>
      <c r="AC62" s="184" t="s">
        <v>928</v>
      </c>
      <c r="AD62" s="184" t="s">
        <v>897</v>
      </c>
    </row>
    <row r="63" spans="1:30" ht="16.5" customHeight="1" x14ac:dyDescent="0.25">
      <c r="A63" s="233">
        <v>59</v>
      </c>
      <c r="B63" s="233">
        <v>384619</v>
      </c>
      <c r="C63" s="160" t="s">
        <v>280</v>
      </c>
      <c r="D63" s="4" t="s">
        <v>275</v>
      </c>
      <c r="E63" s="4" t="s">
        <v>279</v>
      </c>
      <c r="F63" s="4">
        <v>602477</v>
      </c>
      <c r="G63" s="4" t="s">
        <v>3</v>
      </c>
      <c r="H63" s="4" t="s">
        <v>49</v>
      </c>
      <c r="I63" s="4"/>
      <c r="J63" s="4" t="s">
        <v>15</v>
      </c>
      <c r="K63" s="6">
        <v>36255</v>
      </c>
      <c r="L63" s="4">
        <v>9649203023</v>
      </c>
      <c r="M63" s="4">
        <v>9928501329</v>
      </c>
      <c r="N63" s="4">
        <v>9983261188</v>
      </c>
      <c r="O63" s="11">
        <v>44852</v>
      </c>
      <c r="P63" s="11">
        <v>44852</v>
      </c>
      <c r="Q63" s="12" t="s">
        <v>318</v>
      </c>
      <c r="R63" s="63">
        <v>434602444915</v>
      </c>
      <c r="S63" s="77" t="s">
        <v>98</v>
      </c>
      <c r="T63" s="13" t="s">
        <v>480</v>
      </c>
      <c r="U63" s="13" t="s">
        <v>478</v>
      </c>
      <c r="V63" s="13" t="s">
        <v>479</v>
      </c>
      <c r="W63" s="13" t="s">
        <v>534</v>
      </c>
      <c r="X63" s="13" t="s">
        <v>720</v>
      </c>
      <c r="Y63" s="13" t="s">
        <v>690</v>
      </c>
      <c r="Z63" s="13" t="s">
        <v>873</v>
      </c>
      <c r="AA63" s="13" t="s">
        <v>598</v>
      </c>
      <c r="AB63" s="73">
        <f>1209/1900*100</f>
        <v>63.631578947368418</v>
      </c>
      <c r="AC63" s="184" t="s">
        <v>916</v>
      </c>
      <c r="AD63" s="184" t="s">
        <v>891</v>
      </c>
    </row>
    <row r="64" spans="1:30" ht="16.5" customHeight="1" x14ac:dyDescent="0.25">
      <c r="A64" s="233">
        <v>60</v>
      </c>
      <c r="B64" s="233">
        <v>384620</v>
      </c>
      <c r="C64" s="160" t="s">
        <v>76</v>
      </c>
      <c r="D64" s="4" t="s">
        <v>75</v>
      </c>
      <c r="E64" s="4" t="s">
        <v>74</v>
      </c>
      <c r="F64" s="4">
        <v>868335</v>
      </c>
      <c r="G64" s="4" t="s">
        <v>3</v>
      </c>
      <c r="H64" s="4" t="s">
        <v>17</v>
      </c>
      <c r="I64" s="4"/>
      <c r="J64" s="4" t="s">
        <v>15</v>
      </c>
      <c r="K64" s="6">
        <v>37632</v>
      </c>
      <c r="L64" s="4">
        <v>9352787279</v>
      </c>
      <c r="M64" s="4">
        <v>9414194320</v>
      </c>
      <c r="N64" s="4">
        <v>9460334701</v>
      </c>
      <c r="O64" s="24">
        <v>44847</v>
      </c>
      <c r="P64" s="11">
        <v>44847</v>
      </c>
      <c r="Q64" s="12" t="s">
        <v>318</v>
      </c>
      <c r="R64" s="63">
        <v>926129866061</v>
      </c>
      <c r="S64" s="77" t="s">
        <v>30</v>
      </c>
      <c r="T64" s="13" t="s">
        <v>483</v>
      </c>
      <c r="U64" s="13" t="s">
        <v>485</v>
      </c>
      <c r="V64" s="13" t="s">
        <v>484</v>
      </c>
      <c r="W64" s="13" t="s">
        <v>485</v>
      </c>
      <c r="X64" s="13" t="s">
        <v>843</v>
      </c>
      <c r="Y64" s="13" t="s">
        <v>487</v>
      </c>
      <c r="Z64" s="13" t="s">
        <v>878</v>
      </c>
      <c r="AA64" s="13" t="s">
        <v>488</v>
      </c>
      <c r="AB64" s="73">
        <f>1892/2125*100</f>
        <v>89.035294117647055</v>
      </c>
      <c r="AC64" s="184" t="s">
        <v>924</v>
      </c>
      <c r="AD64" s="184" t="s">
        <v>891</v>
      </c>
    </row>
    <row r="65" spans="1:30" ht="16.5" customHeight="1" x14ac:dyDescent="0.25">
      <c r="A65" s="233">
        <v>61</v>
      </c>
      <c r="B65" s="233">
        <v>384621</v>
      </c>
      <c r="C65" s="160" t="s">
        <v>355</v>
      </c>
      <c r="D65" s="4" t="s">
        <v>356</v>
      </c>
      <c r="E65" s="4" t="s">
        <v>357</v>
      </c>
      <c r="F65" s="4">
        <v>603785</v>
      </c>
      <c r="G65" s="4" t="s">
        <v>3</v>
      </c>
      <c r="H65" s="4" t="s">
        <v>8</v>
      </c>
      <c r="I65" s="4"/>
      <c r="J65" s="4" t="s">
        <v>7</v>
      </c>
      <c r="K65" s="6">
        <v>36550</v>
      </c>
      <c r="L65" s="4">
        <v>8385064001</v>
      </c>
      <c r="M65" s="4">
        <v>6377991413</v>
      </c>
      <c r="N65" s="4">
        <v>8769866025</v>
      </c>
      <c r="O65" s="24">
        <v>44872</v>
      </c>
      <c r="P65" s="11">
        <v>44872</v>
      </c>
      <c r="Q65" s="12" t="s">
        <v>455</v>
      </c>
      <c r="R65" s="63">
        <v>479552129362</v>
      </c>
      <c r="S65" s="77" t="s">
        <v>98</v>
      </c>
      <c r="T65" s="13" t="s">
        <v>480</v>
      </c>
      <c r="U65" s="13" t="s">
        <v>478</v>
      </c>
      <c r="V65" s="13" t="s">
        <v>479</v>
      </c>
      <c r="W65" s="13" t="s">
        <v>534</v>
      </c>
      <c r="X65" s="13" t="s">
        <v>720</v>
      </c>
      <c r="Y65" s="13" t="s">
        <v>645</v>
      </c>
      <c r="Z65" s="13" t="s">
        <v>873</v>
      </c>
      <c r="AA65" s="13" t="s">
        <v>510</v>
      </c>
      <c r="AB65" s="73">
        <f>1226/1900*100</f>
        <v>64.526315789473685</v>
      </c>
      <c r="AC65" s="184" t="s">
        <v>892</v>
      </c>
      <c r="AD65" s="184" t="s">
        <v>891</v>
      </c>
    </row>
    <row r="66" spans="1:30" ht="16.5" customHeight="1" x14ac:dyDescent="0.25">
      <c r="A66" s="233">
        <v>62</v>
      </c>
      <c r="B66" s="233">
        <v>384622</v>
      </c>
      <c r="C66" s="160" t="s">
        <v>230</v>
      </c>
      <c r="D66" s="4" t="s">
        <v>229</v>
      </c>
      <c r="E66" s="4" t="s">
        <v>228</v>
      </c>
      <c r="F66" s="4">
        <v>600517</v>
      </c>
      <c r="G66" s="4" t="s">
        <v>3</v>
      </c>
      <c r="H66" s="4" t="s">
        <v>8</v>
      </c>
      <c r="I66" s="4"/>
      <c r="J66" s="4" t="s">
        <v>15</v>
      </c>
      <c r="K66" s="6">
        <v>37631</v>
      </c>
      <c r="L66" s="4">
        <v>9672037480</v>
      </c>
      <c r="M66" s="4">
        <v>6367994747</v>
      </c>
      <c r="N66" s="4" t="s">
        <v>674</v>
      </c>
      <c r="O66" s="24">
        <v>44847</v>
      </c>
      <c r="P66" s="11">
        <v>44847</v>
      </c>
      <c r="Q66" s="12" t="s">
        <v>318</v>
      </c>
      <c r="R66" s="63">
        <v>615683340014</v>
      </c>
      <c r="S66" s="77" t="s">
        <v>98</v>
      </c>
      <c r="T66" s="13" t="s">
        <v>458</v>
      </c>
      <c r="U66" s="13" t="s">
        <v>459</v>
      </c>
      <c r="V66" s="13" t="s">
        <v>479</v>
      </c>
      <c r="W66" s="13" t="s">
        <v>534</v>
      </c>
      <c r="X66" s="13" t="s">
        <v>720</v>
      </c>
      <c r="Y66" s="13" t="s">
        <v>476</v>
      </c>
      <c r="Z66" s="13" t="s">
        <v>873</v>
      </c>
      <c r="AA66" s="13" t="s">
        <v>477</v>
      </c>
      <c r="AB66" s="73">
        <f>1094/1900*100</f>
        <v>57.578947368421055</v>
      </c>
      <c r="AC66" s="184" t="s">
        <v>910</v>
      </c>
      <c r="AD66" s="184" t="s">
        <v>891</v>
      </c>
    </row>
    <row r="67" spans="1:30" ht="16.5" customHeight="1" x14ac:dyDescent="0.25">
      <c r="A67" s="233">
        <v>63</v>
      </c>
      <c r="B67" s="233">
        <v>384623</v>
      </c>
      <c r="C67" s="160" t="s">
        <v>179</v>
      </c>
      <c r="D67" s="4" t="s">
        <v>178</v>
      </c>
      <c r="E67" s="4" t="s">
        <v>177</v>
      </c>
      <c r="F67" s="4">
        <v>600510</v>
      </c>
      <c r="G67" s="4" t="s">
        <v>3</v>
      </c>
      <c r="H67" s="4" t="s">
        <v>2</v>
      </c>
      <c r="I67" s="4"/>
      <c r="J67" s="4" t="s">
        <v>1</v>
      </c>
      <c r="K67" s="6">
        <v>38211</v>
      </c>
      <c r="L67" s="4">
        <v>9828770632</v>
      </c>
      <c r="M67" s="4">
        <v>8003131592</v>
      </c>
      <c r="N67" s="4">
        <v>8209378740</v>
      </c>
      <c r="O67" s="24">
        <v>44844</v>
      </c>
      <c r="P67" s="11">
        <v>44844</v>
      </c>
      <c r="Q67" s="12" t="s">
        <v>318</v>
      </c>
      <c r="R67" s="63">
        <v>880844949844</v>
      </c>
      <c r="S67" s="77" t="s">
        <v>98</v>
      </c>
      <c r="T67" s="13" t="s">
        <v>517</v>
      </c>
      <c r="U67" s="13" t="s">
        <v>500</v>
      </c>
      <c r="V67" s="13" t="s">
        <v>478</v>
      </c>
      <c r="W67" s="13" t="s">
        <v>517</v>
      </c>
      <c r="X67" s="13" t="s">
        <v>720</v>
      </c>
      <c r="Y67" s="13" t="s">
        <v>549</v>
      </c>
      <c r="Z67" s="13" t="s">
        <v>873</v>
      </c>
      <c r="AA67" s="13" t="s">
        <v>550</v>
      </c>
      <c r="AB67" s="73">
        <f>1276/1900*100</f>
        <v>67.15789473684211</v>
      </c>
      <c r="AC67" s="184" t="s">
        <v>899</v>
      </c>
      <c r="AD67" s="184" t="s">
        <v>891</v>
      </c>
    </row>
    <row r="68" spans="1:30" ht="16.5" customHeight="1" x14ac:dyDescent="0.25">
      <c r="A68" s="233">
        <v>64</v>
      </c>
      <c r="B68" s="233">
        <v>384624</v>
      </c>
      <c r="C68" s="160" t="s">
        <v>227</v>
      </c>
      <c r="D68" s="4" t="s">
        <v>226</v>
      </c>
      <c r="E68" s="4" t="s">
        <v>225</v>
      </c>
      <c r="F68" s="4">
        <v>600894</v>
      </c>
      <c r="G68" s="4" t="s">
        <v>3</v>
      </c>
      <c r="H68" s="4" t="s">
        <v>49</v>
      </c>
      <c r="I68" s="4"/>
      <c r="J68" s="4" t="s">
        <v>15</v>
      </c>
      <c r="K68" s="6">
        <v>36047</v>
      </c>
      <c r="L68" s="4">
        <v>8000544587</v>
      </c>
      <c r="M68" s="86">
        <v>998920440</v>
      </c>
      <c r="N68" s="4">
        <v>9983207023</v>
      </c>
      <c r="O68" s="24">
        <v>44854</v>
      </c>
      <c r="P68" s="11">
        <v>44854</v>
      </c>
      <c r="Q68" s="12" t="s">
        <v>318</v>
      </c>
      <c r="R68" s="63">
        <v>256481513458</v>
      </c>
      <c r="S68" s="77" t="s">
        <v>98</v>
      </c>
      <c r="T68" s="13" t="s">
        <v>478</v>
      </c>
      <c r="U68" s="13" t="s">
        <v>479</v>
      </c>
      <c r="V68" s="13" t="s">
        <v>555</v>
      </c>
      <c r="W68" s="13" t="s">
        <v>555</v>
      </c>
      <c r="X68" s="13" t="s">
        <v>720</v>
      </c>
      <c r="Y68" s="13" t="s">
        <v>693</v>
      </c>
      <c r="Z68" s="13" t="s">
        <v>873</v>
      </c>
      <c r="AA68" s="13" t="s">
        <v>595</v>
      </c>
      <c r="AB68" s="73">
        <f>1032/1900*100</f>
        <v>54.315789473684205</v>
      </c>
      <c r="AC68" s="184" t="s">
        <v>916</v>
      </c>
      <c r="AD68" s="184" t="s">
        <v>891</v>
      </c>
    </row>
    <row r="69" spans="1:30" ht="16.5" customHeight="1" x14ac:dyDescent="0.25">
      <c r="A69" s="233">
        <v>65</v>
      </c>
      <c r="B69" s="233">
        <v>384625</v>
      </c>
      <c r="C69" s="160" t="s">
        <v>6</v>
      </c>
      <c r="D69" s="4" t="s">
        <v>5</v>
      </c>
      <c r="E69" s="4" t="s">
        <v>4</v>
      </c>
      <c r="F69" s="4">
        <v>603707</v>
      </c>
      <c r="G69" s="4" t="s">
        <v>3</v>
      </c>
      <c r="H69" s="4" t="s">
        <v>2</v>
      </c>
      <c r="I69" s="4"/>
      <c r="J69" s="4" t="s">
        <v>1</v>
      </c>
      <c r="K69" s="6">
        <v>36773</v>
      </c>
      <c r="L69" s="4">
        <v>8690331181</v>
      </c>
      <c r="M69" s="4">
        <v>9116569449</v>
      </c>
      <c r="N69" s="4">
        <v>7339960302</v>
      </c>
      <c r="O69" s="24">
        <v>44846</v>
      </c>
      <c r="P69" s="11">
        <v>44846</v>
      </c>
      <c r="Q69" s="12" t="s">
        <v>318</v>
      </c>
      <c r="R69" s="63">
        <v>500824168065</v>
      </c>
      <c r="S69" s="77" t="s">
        <v>722</v>
      </c>
      <c r="T69" s="77" t="s">
        <v>722</v>
      </c>
      <c r="U69" s="77" t="s">
        <v>722</v>
      </c>
      <c r="V69" s="77" t="s">
        <v>722</v>
      </c>
      <c r="W69" s="12" t="s">
        <v>723</v>
      </c>
      <c r="X69" s="12" t="s">
        <v>724</v>
      </c>
      <c r="Y69" s="13" t="s">
        <v>504</v>
      </c>
      <c r="Z69" s="13" t="s">
        <v>873</v>
      </c>
      <c r="AA69" s="13" t="s">
        <v>502</v>
      </c>
      <c r="AB69" s="73">
        <f>1145/2100*100</f>
        <v>54.523809523809518</v>
      </c>
      <c r="AC69" s="184" t="s">
        <v>892</v>
      </c>
      <c r="AD69" s="184" t="s">
        <v>891</v>
      </c>
    </row>
    <row r="70" spans="1:30" ht="16.5" customHeight="1" x14ac:dyDescent="0.25">
      <c r="A70" s="233">
        <v>66</v>
      </c>
      <c r="B70" s="233">
        <v>384626</v>
      </c>
      <c r="C70" s="160" t="s">
        <v>197</v>
      </c>
      <c r="D70" s="4" t="s">
        <v>196</v>
      </c>
      <c r="E70" s="4" t="s">
        <v>195</v>
      </c>
      <c r="F70" s="4">
        <v>601037</v>
      </c>
      <c r="G70" s="4" t="s">
        <v>3</v>
      </c>
      <c r="H70" s="4" t="s">
        <v>8</v>
      </c>
      <c r="I70" s="4"/>
      <c r="J70" s="4" t="s">
        <v>7</v>
      </c>
      <c r="K70" s="6">
        <v>37330</v>
      </c>
      <c r="L70" s="4">
        <v>9602929982</v>
      </c>
      <c r="M70" s="4">
        <v>8824957005</v>
      </c>
      <c r="N70" s="4">
        <v>8107006698</v>
      </c>
      <c r="O70" s="24">
        <v>44865</v>
      </c>
      <c r="P70" s="11">
        <v>44865</v>
      </c>
      <c r="Q70" s="12" t="s">
        <v>318</v>
      </c>
      <c r="R70" s="63">
        <v>249446304589</v>
      </c>
      <c r="S70" s="77" t="s">
        <v>98</v>
      </c>
      <c r="T70" s="13" t="s">
        <v>480</v>
      </c>
      <c r="U70" s="13" t="s">
        <v>478</v>
      </c>
      <c r="V70" s="13" t="s">
        <v>496</v>
      </c>
      <c r="W70" s="13" t="s">
        <v>534</v>
      </c>
      <c r="X70" s="13" t="s">
        <v>720</v>
      </c>
      <c r="Y70" s="13" t="s">
        <v>706</v>
      </c>
      <c r="Z70" s="13" t="s">
        <v>873</v>
      </c>
      <c r="AA70" s="13" t="s">
        <v>587</v>
      </c>
      <c r="AB70" s="73">
        <f>1117/1900*100</f>
        <v>58.789473684210527</v>
      </c>
      <c r="AC70" s="184" t="s">
        <v>916</v>
      </c>
      <c r="AD70" s="184" t="s">
        <v>891</v>
      </c>
    </row>
    <row r="71" spans="1:30" ht="16.5" customHeight="1" x14ac:dyDescent="0.25">
      <c r="A71" s="233">
        <v>67</v>
      </c>
      <c r="B71" s="233">
        <v>384627</v>
      </c>
      <c r="C71" s="160" t="s">
        <v>101</v>
      </c>
      <c r="D71" s="4" t="s">
        <v>100</v>
      </c>
      <c r="E71" s="4" t="s">
        <v>99</v>
      </c>
      <c r="F71" s="4">
        <v>891738</v>
      </c>
      <c r="G71" s="4" t="s">
        <v>3</v>
      </c>
      <c r="H71" s="4" t="s">
        <v>37</v>
      </c>
      <c r="I71" s="4"/>
      <c r="J71" s="4" t="s">
        <v>41</v>
      </c>
      <c r="K71" s="6">
        <v>35032</v>
      </c>
      <c r="L71" s="4">
        <v>9414617229</v>
      </c>
      <c r="M71" s="4" t="s">
        <v>674</v>
      </c>
      <c r="N71" s="4" t="s">
        <v>674</v>
      </c>
      <c r="O71" s="24">
        <v>44865</v>
      </c>
      <c r="P71" s="11">
        <v>44865</v>
      </c>
      <c r="Q71" s="12" t="s">
        <v>318</v>
      </c>
      <c r="R71" s="63">
        <v>714246202509</v>
      </c>
      <c r="S71" s="77" t="s">
        <v>98</v>
      </c>
      <c r="T71" s="13" t="s">
        <v>517</v>
      </c>
      <c r="U71" s="13" t="s">
        <v>555</v>
      </c>
      <c r="V71" s="13" t="s">
        <v>500</v>
      </c>
      <c r="W71" s="13" t="s">
        <v>500</v>
      </c>
      <c r="X71" s="13" t="s">
        <v>555</v>
      </c>
      <c r="Y71" s="13" t="s">
        <v>688</v>
      </c>
      <c r="Z71" s="13" t="s">
        <v>882</v>
      </c>
      <c r="AA71" s="13" t="s">
        <v>585</v>
      </c>
      <c r="AB71" s="73">
        <f>1060/1900*100</f>
        <v>55.78947368421052</v>
      </c>
      <c r="AC71" s="184" t="s">
        <v>903</v>
      </c>
      <c r="AD71" s="184" t="s">
        <v>902</v>
      </c>
    </row>
    <row r="72" spans="1:30" ht="16.5" customHeight="1" x14ac:dyDescent="0.25">
      <c r="A72" s="233">
        <v>68</v>
      </c>
      <c r="B72" s="233">
        <v>384628</v>
      </c>
      <c r="C72" s="160" t="s">
        <v>751</v>
      </c>
      <c r="D72" s="4" t="s">
        <v>752</v>
      </c>
      <c r="E72" s="4" t="s">
        <v>753</v>
      </c>
      <c r="F72" s="4">
        <v>539116</v>
      </c>
      <c r="G72" s="4" t="s">
        <v>3</v>
      </c>
      <c r="H72" s="4" t="s">
        <v>37</v>
      </c>
      <c r="I72" s="4"/>
      <c r="J72" s="4" t="s">
        <v>41</v>
      </c>
      <c r="K72" s="6">
        <v>34895</v>
      </c>
      <c r="L72" s="4">
        <v>9680299038</v>
      </c>
      <c r="M72" s="4">
        <v>9549004644</v>
      </c>
      <c r="N72" s="4">
        <v>9783328620</v>
      </c>
      <c r="O72" s="24">
        <v>44912</v>
      </c>
      <c r="P72" s="24">
        <v>44912</v>
      </c>
      <c r="Q72" s="12" t="s">
        <v>711</v>
      </c>
      <c r="R72" s="63">
        <v>941323836141</v>
      </c>
      <c r="S72" s="4" t="s">
        <v>98</v>
      </c>
      <c r="T72" s="13" t="s">
        <v>480</v>
      </c>
      <c r="U72" s="13" t="s">
        <v>500</v>
      </c>
      <c r="V72" s="13" t="s">
        <v>479</v>
      </c>
      <c r="W72" s="13" t="s">
        <v>458</v>
      </c>
      <c r="X72" s="13" t="s">
        <v>479</v>
      </c>
      <c r="Y72" s="13" t="s">
        <v>760</v>
      </c>
      <c r="Z72" s="13" t="s">
        <v>883</v>
      </c>
      <c r="AA72" s="13" t="s">
        <v>761</v>
      </c>
      <c r="AB72" s="88">
        <f>939/1900*100</f>
        <v>49.421052631578952</v>
      </c>
      <c r="AC72" s="184" t="s">
        <v>929</v>
      </c>
      <c r="AD72" s="184" t="s">
        <v>891</v>
      </c>
    </row>
    <row r="73" spans="1:30" ht="16.5" customHeight="1" x14ac:dyDescent="0.25">
      <c r="A73" s="233">
        <v>69</v>
      </c>
      <c r="B73" s="233">
        <v>384629</v>
      </c>
      <c r="C73" s="160" t="s">
        <v>173</v>
      </c>
      <c r="D73" s="4" t="s">
        <v>172</v>
      </c>
      <c r="E73" s="4" t="s">
        <v>171</v>
      </c>
      <c r="F73" s="4">
        <v>601764</v>
      </c>
      <c r="G73" s="4" t="s">
        <v>3</v>
      </c>
      <c r="H73" s="4" t="s">
        <v>8</v>
      </c>
      <c r="I73" s="4"/>
      <c r="J73" s="4" t="s">
        <v>7</v>
      </c>
      <c r="K73" s="6">
        <v>36974</v>
      </c>
      <c r="L73" s="4">
        <v>9982102287</v>
      </c>
      <c r="M73" s="4">
        <v>9587080811</v>
      </c>
      <c r="N73" s="4">
        <v>9772728456</v>
      </c>
      <c r="O73" s="24">
        <v>44847</v>
      </c>
      <c r="P73" s="11">
        <v>44847</v>
      </c>
      <c r="Q73" s="12" t="s">
        <v>318</v>
      </c>
      <c r="R73" s="63">
        <v>680864061596</v>
      </c>
      <c r="S73" s="77" t="s">
        <v>98</v>
      </c>
      <c r="T73" s="13" t="s">
        <v>458</v>
      </c>
      <c r="U73" s="13" t="s">
        <v>478</v>
      </c>
      <c r="V73" s="13" t="s">
        <v>460</v>
      </c>
      <c r="W73" s="13" t="s">
        <v>534</v>
      </c>
      <c r="X73" s="13" t="s">
        <v>720</v>
      </c>
      <c r="Y73" s="13" t="s">
        <v>461</v>
      </c>
      <c r="Z73" s="13" t="s">
        <v>873</v>
      </c>
      <c r="AA73" s="13" t="s">
        <v>653</v>
      </c>
      <c r="AB73" s="73">
        <f>1082/1900*100</f>
        <v>56.947368421052637</v>
      </c>
      <c r="AC73" s="184" t="s">
        <v>930</v>
      </c>
      <c r="AD73" s="184" t="s">
        <v>891</v>
      </c>
    </row>
    <row r="74" spans="1:30" ht="16.5" customHeight="1" x14ac:dyDescent="0.25">
      <c r="A74" s="233">
        <v>70</v>
      </c>
      <c r="B74" s="233">
        <v>384630</v>
      </c>
      <c r="C74" s="160" t="s">
        <v>167</v>
      </c>
      <c r="D74" s="4" t="s">
        <v>166</v>
      </c>
      <c r="E74" s="4" t="s">
        <v>99</v>
      </c>
      <c r="F74" s="4">
        <v>868448</v>
      </c>
      <c r="G74" s="4" t="s">
        <v>3</v>
      </c>
      <c r="H74" s="4" t="s">
        <v>37</v>
      </c>
      <c r="I74" s="4"/>
      <c r="J74" s="4" t="s">
        <v>36</v>
      </c>
      <c r="K74" s="6">
        <v>35905</v>
      </c>
      <c r="L74" s="4">
        <v>8003584682</v>
      </c>
      <c r="M74" s="4">
        <v>7297828970</v>
      </c>
      <c r="N74" s="4">
        <v>7357715349</v>
      </c>
      <c r="O74" s="24">
        <v>44849</v>
      </c>
      <c r="P74" s="11">
        <v>44849</v>
      </c>
      <c r="Q74" s="12" t="s">
        <v>318</v>
      </c>
      <c r="R74" s="63">
        <v>781809157634</v>
      </c>
      <c r="S74" s="77" t="s">
        <v>98</v>
      </c>
      <c r="T74" s="13" t="s">
        <v>480</v>
      </c>
      <c r="U74" s="13" t="s">
        <v>478</v>
      </c>
      <c r="V74" s="13" t="s">
        <v>479</v>
      </c>
      <c r="W74" s="13" t="s">
        <v>534</v>
      </c>
      <c r="X74" s="13" t="s">
        <v>720</v>
      </c>
      <c r="Y74" s="13" t="s">
        <v>708</v>
      </c>
      <c r="Z74" s="13" t="s">
        <v>878</v>
      </c>
      <c r="AA74" s="13" t="s">
        <v>569</v>
      </c>
      <c r="AB74" s="73">
        <f>1396/1900*100</f>
        <v>73.473684210526315</v>
      </c>
      <c r="AC74" s="184" t="s">
        <v>931</v>
      </c>
      <c r="AD74" s="184" t="s">
        <v>891</v>
      </c>
    </row>
    <row r="75" spans="1:30" ht="16.5" customHeight="1" x14ac:dyDescent="0.25">
      <c r="A75" s="233">
        <v>71</v>
      </c>
      <c r="B75" s="233">
        <v>384631</v>
      </c>
      <c r="C75" s="160" t="s">
        <v>145</v>
      </c>
      <c r="D75" s="4" t="s">
        <v>144</v>
      </c>
      <c r="E75" s="4" t="s">
        <v>143</v>
      </c>
      <c r="F75" s="4">
        <v>603702</v>
      </c>
      <c r="G75" s="4" t="s">
        <v>3</v>
      </c>
      <c r="H75" s="4" t="s">
        <v>49</v>
      </c>
      <c r="I75" s="4"/>
      <c r="J75" s="4" t="s">
        <v>48</v>
      </c>
      <c r="K75" s="6">
        <v>37631</v>
      </c>
      <c r="L75" s="4">
        <v>7424893508</v>
      </c>
      <c r="M75" s="4">
        <v>9610931008</v>
      </c>
      <c r="N75" s="4" t="s">
        <v>674</v>
      </c>
      <c r="O75" s="24">
        <v>44848</v>
      </c>
      <c r="P75" s="11">
        <v>44848</v>
      </c>
      <c r="Q75" s="12" t="s">
        <v>318</v>
      </c>
      <c r="R75" s="63">
        <v>214871093120</v>
      </c>
      <c r="S75" s="77" t="s">
        <v>98</v>
      </c>
      <c r="T75" s="13" t="s">
        <v>534</v>
      </c>
      <c r="U75" s="13" t="s">
        <v>478</v>
      </c>
      <c r="V75" s="13" t="s">
        <v>479</v>
      </c>
      <c r="W75" s="13" t="s">
        <v>534</v>
      </c>
      <c r="X75" s="13" t="s">
        <v>720</v>
      </c>
      <c r="Y75" s="13" t="s">
        <v>560</v>
      </c>
      <c r="Z75" s="13" t="s">
        <v>873</v>
      </c>
      <c r="AA75" s="13" t="s">
        <v>559</v>
      </c>
      <c r="AB75" s="73">
        <f>1277/1900*100</f>
        <v>67.21052631578948</v>
      </c>
      <c r="AC75" s="184" t="s">
        <v>916</v>
      </c>
      <c r="AD75" s="184" t="s">
        <v>891</v>
      </c>
    </row>
    <row r="76" spans="1:30" ht="16.5" customHeight="1" x14ac:dyDescent="0.25">
      <c r="A76" s="233">
        <v>72</v>
      </c>
      <c r="B76" s="233">
        <v>384632</v>
      </c>
      <c r="C76" s="160" t="s">
        <v>214</v>
      </c>
      <c r="D76" s="4" t="s">
        <v>213</v>
      </c>
      <c r="E76" s="4" t="s">
        <v>212</v>
      </c>
      <c r="F76" s="4">
        <v>827609</v>
      </c>
      <c r="G76" s="4" t="s">
        <v>3</v>
      </c>
      <c r="H76" s="4" t="s">
        <v>8</v>
      </c>
      <c r="I76" s="4"/>
      <c r="J76" s="4" t="s">
        <v>7</v>
      </c>
      <c r="K76" s="6">
        <v>37300</v>
      </c>
      <c r="L76" s="4">
        <v>8005802732</v>
      </c>
      <c r="M76" s="4">
        <v>9602228297</v>
      </c>
      <c r="N76" s="4">
        <v>8058097161</v>
      </c>
      <c r="O76" s="24">
        <v>44865</v>
      </c>
      <c r="P76" s="11">
        <v>44865</v>
      </c>
      <c r="Q76" s="12" t="s">
        <v>318</v>
      </c>
      <c r="R76" s="62">
        <v>705208660744</v>
      </c>
      <c r="S76" s="78" t="s">
        <v>98</v>
      </c>
      <c r="T76" s="13" t="s">
        <v>480</v>
      </c>
      <c r="U76" s="13" t="s">
        <v>500</v>
      </c>
      <c r="V76" s="13" t="s">
        <v>479</v>
      </c>
      <c r="W76" s="13" t="s">
        <v>534</v>
      </c>
      <c r="X76" s="13" t="s">
        <v>720</v>
      </c>
      <c r="Y76" s="13" t="s">
        <v>710</v>
      </c>
      <c r="Z76" s="13" t="s">
        <v>878</v>
      </c>
      <c r="AA76" s="13" t="s">
        <v>586</v>
      </c>
      <c r="AB76" s="73">
        <f>1278/1900*100</f>
        <v>67.26315789473685</v>
      </c>
      <c r="AC76" s="184" t="s">
        <v>932</v>
      </c>
      <c r="AD76" s="184" t="s">
        <v>891</v>
      </c>
    </row>
    <row r="77" spans="1:30" ht="16.5" customHeight="1" x14ac:dyDescent="0.25">
      <c r="A77" s="233">
        <v>73</v>
      </c>
      <c r="B77" s="233">
        <v>384633</v>
      </c>
      <c r="C77" s="160" t="s">
        <v>200</v>
      </c>
      <c r="D77" s="4" t="s">
        <v>199</v>
      </c>
      <c r="E77" s="4" t="s">
        <v>198</v>
      </c>
      <c r="F77" s="4">
        <v>600564</v>
      </c>
      <c r="G77" s="4" t="s">
        <v>3</v>
      </c>
      <c r="H77" s="4" t="s">
        <v>2</v>
      </c>
      <c r="I77" s="4"/>
      <c r="J77" s="4" t="s">
        <v>1</v>
      </c>
      <c r="K77" s="6">
        <v>37474</v>
      </c>
      <c r="L77" s="4">
        <v>9929262821</v>
      </c>
      <c r="M77" s="4">
        <v>6378404107</v>
      </c>
      <c r="N77" s="4" t="s">
        <v>674</v>
      </c>
      <c r="O77" s="24">
        <v>44845</v>
      </c>
      <c r="P77" s="11">
        <v>44845</v>
      </c>
      <c r="Q77" s="12" t="s">
        <v>318</v>
      </c>
      <c r="R77" s="63">
        <v>572911841839</v>
      </c>
      <c r="S77" s="77" t="s">
        <v>98</v>
      </c>
      <c r="T77" s="13" t="s">
        <v>480</v>
      </c>
      <c r="U77" s="13" t="s">
        <v>478</v>
      </c>
      <c r="V77" s="13" t="s">
        <v>500</v>
      </c>
      <c r="W77" s="13" t="s">
        <v>534</v>
      </c>
      <c r="X77" s="13" t="s">
        <v>500</v>
      </c>
      <c r="Y77" s="13" t="s">
        <v>515</v>
      </c>
      <c r="Z77" s="13" t="s">
        <v>873</v>
      </c>
      <c r="AA77" s="13" t="s">
        <v>514</v>
      </c>
      <c r="AB77" s="73">
        <f>1286/1900*100</f>
        <v>67.684210526315795</v>
      </c>
      <c r="AC77" s="184" t="s">
        <v>933</v>
      </c>
      <c r="AD77" s="184" t="s">
        <v>891</v>
      </c>
    </row>
    <row r="78" spans="1:30" ht="16.5" customHeight="1" x14ac:dyDescent="0.25">
      <c r="A78" s="233">
        <v>74</v>
      </c>
      <c r="B78" s="233">
        <v>384634</v>
      </c>
      <c r="C78" s="160" t="s">
        <v>288</v>
      </c>
      <c r="D78" s="4" t="s">
        <v>287</v>
      </c>
      <c r="E78" s="4" t="s">
        <v>286</v>
      </c>
      <c r="F78" s="4">
        <v>575100</v>
      </c>
      <c r="G78" s="4" t="s">
        <v>3</v>
      </c>
      <c r="H78" s="4" t="s">
        <v>2</v>
      </c>
      <c r="I78" s="4"/>
      <c r="J78" s="4" t="s">
        <v>15</v>
      </c>
      <c r="K78" s="6">
        <v>37182</v>
      </c>
      <c r="L78" s="4">
        <v>8696193371</v>
      </c>
      <c r="M78" s="4">
        <v>8696618088</v>
      </c>
      <c r="N78" s="4">
        <v>9829784310</v>
      </c>
      <c r="O78" s="11">
        <v>44847</v>
      </c>
      <c r="P78" s="11">
        <v>44847</v>
      </c>
      <c r="Q78" s="12" t="s">
        <v>318</v>
      </c>
      <c r="R78" s="63">
        <v>358387176401</v>
      </c>
      <c r="S78" s="77" t="s">
        <v>98</v>
      </c>
      <c r="T78" s="13" t="s">
        <v>480</v>
      </c>
      <c r="U78" s="13" t="s">
        <v>478</v>
      </c>
      <c r="V78" s="13" t="s">
        <v>479</v>
      </c>
      <c r="W78" s="13" t="s">
        <v>534</v>
      </c>
      <c r="X78" s="13" t="s">
        <v>720</v>
      </c>
      <c r="Y78" s="13" t="s">
        <v>481</v>
      </c>
      <c r="Z78" s="13" t="s">
        <v>876</v>
      </c>
      <c r="AA78" s="13" t="s">
        <v>482</v>
      </c>
      <c r="AB78" s="73">
        <f>1044/1800*100</f>
        <v>57.999999999999993</v>
      </c>
      <c r="AC78" s="184" t="s">
        <v>923</v>
      </c>
      <c r="AD78" s="184" t="s">
        <v>917</v>
      </c>
    </row>
    <row r="79" spans="1:30" ht="16.5" customHeight="1" x14ac:dyDescent="0.25">
      <c r="A79" s="233">
        <v>75</v>
      </c>
      <c r="B79" s="233">
        <v>384635</v>
      </c>
      <c r="C79" s="160" t="s">
        <v>412</v>
      </c>
      <c r="D79" s="4" t="s">
        <v>413</v>
      </c>
      <c r="E79" s="4" t="s">
        <v>414</v>
      </c>
      <c r="F79" s="4">
        <v>579986</v>
      </c>
      <c r="G79" s="4" t="s">
        <v>3</v>
      </c>
      <c r="H79" s="4" t="s">
        <v>2</v>
      </c>
      <c r="I79" s="4"/>
      <c r="J79" s="4" t="s">
        <v>1</v>
      </c>
      <c r="K79" s="6">
        <v>36608</v>
      </c>
      <c r="L79" s="4">
        <v>9166081338</v>
      </c>
      <c r="M79" s="4">
        <v>6378994838</v>
      </c>
      <c r="N79" s="4">
        <v>8233753497</v>
      </c>
      <c r="O79" s="24">
        <v>44872</v>
      </c>
      <c r="P79" s="11">
        <v>44872</v>
      </c>
      <c r="Q79" s="12" t="s">
        <v>455</v>
      </c>
      <c r="R79" s="63">
        <v>305383780493</v>
      </c>
      <c r="S79" s="77" t="s">
        <v>30</v>
      </c>
      <c r="T79" s="13" t="s">
        <v>484</v>
      </c>
      <c r="U79" s="13" t="s">
        <v>489</v>
      </c>
      <c r="V79" s="13" t="s">
        <v>490</v>
      </c>
      <c r="W79" s="13" t="s">
        <v>491</v>
      </c>
      <c r="X79" s="13" t="s">
        <v>492</v>
      </c>
      <c r="Y79" s="13" t="s">
        <v>650</v>
      </c>
      <c r="Z79" s="13" t="s">
        <v>876</v>
      </c>
      <c r="AA79" s="13" t="s">
        <v>599</v>
      </c>
      <c r="AB79" s="73">
        <f>1311/2025*100</f>
        <v>64.740740740740748</v>
      </c>
      <c r="AC79" s="184" t="s">
        <v>918</v>
      </c>
      <c r="AD79" s="184" t="s">
        <v>917</v>
      </c>
    </row>
    <row r="80" spans="1:30" ht="16.5" customHeight="1" x14ac:dyDescent="0.25">
      <c r="A80" s="233">
        <v>76</v>
      </c>
      <c r="B80" s="233">
        <v>384636</v>
      </c>
      <c r="C80" s="160" t="s">
        <v>247</v>
      </c>
      <c r="D80" s="4" t="s">
        <v>246</v>
      </c>
      <c r="E80" s="4" t="s">
        <v>245</v>
      </c>
      <c r="F80" s="4">
        <v>600226</v>
      </c>
      <c r="G80" s="4" t="s">
        <v>3</v>
      </c>
      <c r="H80" s="4" t="s">
        <v>32</v>
      </c>
      <c r="I80" s="4"/>
      <c r="J80" s="4" t="s">
        <v>15</v>
      </c>
      <c r="K80" s="6">
        <v>37472</v>
      </c>
      <c r="L80" s="4">
        <v>8949915240</v>
      </c>
      <c r="M80" s="4">
        <v>7728033214</v>
      </c>
      <c r="N80" s="4">
        <v>9875242776</v>
      </c>
      <c r="O80" s="24">
        <v>44851</v>
      </c>
      <c r="P80" s="11">
        <v>44851</v>
      </c>
      <c r="Q80" s="12" t="s">
        <v>318</v>
      </c>
      <c r="R80" s="63">
        <v>524858793881</v>
      </c>
      <c r="S80" s="77" t="s">
        <v>98</v>
      </c>
      <c r="T80" s="13" t="s">
        <v>458</v>
      </c>
      <c r="U80" s="13" t="s">
        <v>459</v>
      </c>
      <c r="V80" s="13" t="s">
        <v>460</v>
      </c>
      <c r="W80" s="13" t="s">
        <v>534</v>
      </c>
      <c r="X80" s="13" t="s">
        <v>720</v>
      </c>
      <c r="Y80" s="13" t="s">
        <v>699</v>
      </c>
      <c r="Z80" s="13" t="s">
        <v>873</v>
      </c>
      <c r="AA80" s="13" t="s">
        <v>579</v>
      </c>
      <c r="AB80" s="73">
        <f>1204/1900*100</f>
        <v>63.368421052631575</v>
      </c>
      <c r="AC80" s="184" t="s">
        <v>933</v>
      </c>
      <c r="AD80" s="184" t="s">
        <v>891</v>
      </c>
    </row>
    <row r="81" spans="1:30" ht="16.5" customHeight="1" x14ac:dyDescent="0.25">
      <c r="A81" s="233">
        <v>77</v>
      </c>
      <c r="B81" s="233">
        <v>384637</v>
      </c>
      <c r="C81" s="160" t="s">
        <v>409</v>
      </c>
      <c r="D81" s="4" t="s">
        <v>410</v>
      </c>
      <c r="E81" s="4" t="s">
        <v>411</v>
      </c>
      <c r="F81" s="4">
        <v>866924</v>
      </c>
      <c r="G81" s="4" t="s">
        <v>3</v>
      </c>
      <c r="H81" s="4" t="s">
        <v>49</v>
      </c>
      <c r="I81" s="4"/>
      <c r="J81" s="4" t="s">
        <v>48</v>
      </c>
      <c r="K81" s="6">
        <v>36693</v>
      </c>
      <c r="L81" s="4">
        <v>7231003958</v>
      </c>
      <c r="M81" s="4">
        <v>9783537500</v>
      </c>
      <c r="N81" s="4">
        <v>8302388177</v>
      </c>
      <c r="O81" s="24">
        <v>44870</v>
      </c>
      <c r="P81" s="11">
        <v>44870</v>
      </c>
      <c r="Q81" s="12" t="s">
        <v>454</v>
      </c>
      <c r="R81" s="63">
        <v>277136536247</v>
      </c>
      <c r="S81" s="80" t="s">
        <v>30</v>
      </c>
      <c r="T81" s="14" t="s">
        <v>484</v>
      </c>
      <c r="U81" s="13" t="s">
        <v>489</v>
      </c>
      <c r="V81" s="13" t="s">
        <v>490</v>
      </c>
      <c r="W81" s="13" t="s">
        <v>491</v>
      </c>
      <c r="X81" s="13" t="s">
        <v>492</v>
      </c>
      <c r="Y81" s="13" t="s">
        <v>648</v>
      </c>
      <c r="Z81" s="13" t="s">
        <v>876</v>
      </c>
      <c r="AA81" s="13" t="s">
        <v>602</v>
      </c>
      <c r="AB81" s="73">
        <f>1559/2125*100</f>
        <v>73.364705882352936</v>
      </c>
      <c r="AC81" s="184" t="s">
        <v>931</v>
      </c>
      <c r="AD81" s="184" t="s">
        <v>891</v>
      </c>
    </row>
    <row r="82" spans="1:30" ht="16.5" customHeight="1" x14ac:dyDescent="0.25">
      <c r="A82" s="233">
        <v>78</v>
      </c>
      <c r="B82" s="233">
        <v>384638</v>
      </c>
      <c r="C82" s="160" t="s">
        <v>418</v>
      </c>
      <c r="D82" s="4" t="s">
        <v>419</v>
      </c>
      <c r="E82" s="4" t="s">
        <v>420</v>
      </c>
      <c r="F82" s="4">
        <v>621040</v>
      </c>
      <c r="G82" s="4" t="s">
        <v>3</v>
      </c>
      <c r="H82" s="4" t="s">
        <v>37</v>
      </c>
      <c r="I82" s="4"/>
      <c r="J82" s="4" t="s">
        <v>41</v>
      </c>
      <c r="K82" s="6">
        <v>37447</v>
      </c>
      <c r="L82" s="4">
        <v>9983142653</v>
      </c>
      <c r="M82" s="4">
        <v>9571573479</v>
      </c>
      <c r="N82" s="4">
        <v>9929880224</v>
      </c>
      <c r="O82" s="24">
        <v>44872</v>
      </c>
      <c r="P82" s="11">
        <v>44872</v>
      </c>
      <c r="Q82" s="12" t="s">
        <v>455</v>
      </c>
      <c r="R82" s="63">
        <v>651120997693</v>
      </c>
      <c r="S82" s="77" t="s">
        <v>30</v>
      </c>
      <c r="T82" s="13" t="s">
        <v>484</v>
      </c>
      <c r="U82" s="13" t="s">
        <v>600</v>
      </c>
      <c r="V82" s="13" t="s">
        <v>485</v>
      </c>
      <c r="W82" s="13" t="s">
        <v>483</v>
      </c>
      <c r="X82" s="13" t="s">
        <v>485</v>
      </c>
      <c r="Y82" s="13" t="s">
        <v>727</v>
      </c>
      <c r="Z82" s="13" t="s">
        <v>877</v>
      </c>
      <c r="AA82" s="13" t="s">
        <v>601</v>
      </c>
      <c r="AB82" s="73">
        <f>1558/2125*100</f>
        <v>73.317647058823525</v>
      </c>
      <c r="AC82" s="184" t="s">
        <v>934</v>
      </c>
      <c r="AD82" s="184" t="s">
        <v>891</v>
      </c>
    </row>
    <row r="83" spans="1:30" ht="16.5" customHeight="1" x14ac:dyDescent="0.25">
      <c r="A83" s="233">
        <v>79</v>
      </c>
      <c r="B83" s="233">
        <v>384639</v>
      </c>
      <c r="C83" s="160" t="s">
        <v>353</v>
      </c>
      <c r="D83" s="4" t="s">
        <v>354</v>
      </c>
      <c r="E83" s="4" t="s">
        <v>180</v>
      </c>
      <c r="F83" s="4">
        <v>578713</v>
      </c>
      <c r="G83" s="4" t="s">
        <v>3</v>
      </c>
      <c r="H83" s="4" t="s">
        <v>8</v>
      </c>
      <c r="I83" s="4"/>
      <c r="J83" s="4" t="s">
        <v>7</v>
      </c>
      <c r="K83" s="6">
        <v>37537</v>
      </c>
      <c r="L83" s="4">
        <v>9166961953</v>
      </c>
      <c r="M83" s="4">
        <v>9358711953</v>
      </c>
      <c r="N83" s="4">
        <v>9414</v>
      </c>
      <c r="O83" s="24">
        <v>44872</v>
      </c>
      <c r="P83" s="11">
        <v>44872</v>
      </c>
      <c r="Q83" s="12" t="s">
        <v>455</v>
      </c>
      <c r="R83" s="63">
        <v>470738656514</v>
      </c>
      <c r="S83" s="77" t="s">
        <v>98</v>
      </c>
      <c r="T83" s="13" t="s">
        <v>480</v>
      </c>
      <c r="U83" s="13" t="s">
        <v>500</v>
      </c>
      <c r="V83" s="13" t="s">
        <v>479</v>
      </c>
      <c r="W83" s="13" t="s">
        <v>534</v>
      </c>
      <c r="X83" s="13" t="s">
        <v>720</v>
      </c>
      <c r="Y83" s="13" t="s">
        <v>646</v>
      </c>
      <c r="Z83" s="13" t="s">
        <v>876</v>
      </c>
      <c r="AA83" s="13" t="s">
        <v>647</v>
      </c>
      <c r="AB83" s="73">
        <f>1068/1800*100</f>
        <v>59.333333333333336</v>
      </c>
      <c r="AC83" s="184" t="s">
        <v>935</v>
      </c>
      <c r="AD83" s="184" t="s">
        <v>917</v>
      </c>
    </row>
    <row r="84" spans="1:30" ht="16.5" customHeight="1" x14ac:dyDescent="0.25">
      <c r="A84" s="233">
        <v>80</v>
      </c>
      <c r="B84" s="233">
        <v>384640</v>
      </c>
      <c r="C84" s="160" t="s">
        <v>194</v>
      </c>
      <c r="D84" s="4" t="s">
        <v>193</v>
      </c>
      <c r="E84" s="4" t="s">
        <v>192</v>
      </c>
      <c r="F84" s="4">
        <v>603843</v>
      </c>
      <c r="G84" s="4" t="s">
        <v>3</v>
      </c>
      <c r="H84" s="4" t="s">
        <v>8</v>
      </c>
      <c r="I84" s="4"/>
      <c r="J84" s="4" t="s">
        <v>7</v>
      </c>
      <c r="K84" s="6">
        <v>37328</v>
      </c>
      <c r="L84" s="4">
        <v>9352601299</v>
      </c>
      <c r="M84" s="4">
        <v>8209219627</v>
      </c>
      <c r="N84" s="4">
        <v>7425811874</v>
      </c>
      <c r="O84" s="24">
        <v>44848</v>
      </c>
      <c r="P84" s="11">
        <v>44848</v>
      </c>
      <c r="Q84" s="12" t="s">
        <v>318</v>
      </c>
      <c r="R84" s="63">
        <v>958649615891</v>
      </c>
      <c r="S84" s="77" t="s">
        <v>98</v>
      </c>
      <c r="T84" s="13" t="s">
        <v>480</v>
      </c>
      <c r="U84" s="13" t="s">
        <v>500</v>
      </c>
      <c r="V84" s="13" t="s">
        <v>517</v>
      </c>
      <c r="W84" s="13" t="s">
        <v>534</v>
      </c>
      <c r="X84" s="13" t="s">
        <v>517</v>
      </c>
      <c r="Y84" s="13" t="s">
        <v>532</v>
      </c>
      <c r="Z84" s="13" t="s">
        <v>873</v>
      </c>
      <c r="AA84" s="13" t="s">
        <v>533</v>
      </c>
      <c r="AB84" s="73">
        <f>1231/1900*100</f>
        <v>64.789473684210535</v>
      </c>
      <c r="AC84" s="184" t="s">
        <v>933</v>
      </c>
      <c r="AD84" s="184" t="s">
        <v>891</v>
      </c>
    </row>
    <row r="85" spans="1:30" ht="16.5" customHeight="1" x14ac:dyDescent="0.25">
      <c r="A85" s="233">
        <v>81</v>
      </c>
      <c r="B85" s="233">
        <v>384641</v>
      </c>
      <c r="C85" s="160" t="s">
        <v>525</v>
      </c>
      <c r="D85" s="4" t="s">
        <v>348</v>
      </c>
      <c r="E85" s="4" t="s">
        <v>349</v>
      </c>
      <c r="F85" s="4">
        <v>603309</v>
      </c>
      <c r="G85" s="4" t="s">
        <v>3</v>
      </c>
      <c r="H85" s="4" t="s">
        <v>17</v>
      </c>
      <c r="I85" s="4"/>
      <c r="J85" s="4" t="s">
        <v>15</v>
      </c>
      <c r="K85" s="6">
        <v>36346</v>
      </c>
      <c r="L85" s="4">
        <v>7414096977</v>
      </c>
      <c r="M85" s="4">
        <v>9001812673</v>
      </c>
      <c r="N85" s="4">
        <v>7725961789</v>
      </c>
      <c r="O85" s="6">
        <v>44882</v>
      </c>
      <c r="P85" s="11">
        <v>44882</v>
      </c>
      <c r="Q85" s="12" t="s">
        <v>318</v>
      </c>
      <c r="R85" s="63">
        <v>785265598908</v>
      </c>
      <c r="S85" s="77" t="s">
        <v>98</v>
      </c>
      <c r="T85" s="14" t="s">
        <v>480</v>
      </c>
      <c r="U85" s="14" t="s">
        <v>479</v>
      </c>
      <c r="V85" s="14" t="s">
        <v>496</v>
      </c>
      <c r="W85" s="13" t="s">
        <v>534</v>
      </c>
      <c r="X85" s="13" t="s">
        <v>496</v>
      </c>
      <c r="Y85" s="13" t="s">
        <v>661</v>
      </c>
      <c r="Z85" s="13" t="s">
        <v>873</v>
      </c>
      <c r="AA85" s="14" t="s">
        <v>660</v>
      </c>
      <c r="AB85" s="73">
        <f>965/1900*100</f>
        <v>50.789473684210527</v>
      </c>
      <c r="AC85" s="184" t="s">
        <v>892</v>
      </c>
      <c r="AD85" s="184" t="s">
        <v>891</v>
      </c>
    </row>
    <row r="86" spans="1:30" ht="16.5" customHeight="1" x14ac:dyDescent="0.25">
      <c r="A86" s="233">
        <v>82</v>
      </c>
      <c r="B86" s="233">
        <v>384642</v>
      </c>
      <c r="C86" s="160" t="s">
        <v>421</v>
      </c>
      <c r="D86" s="4" t="s">
        <v>422</v>
      </c>
      <c r="E86" s="4" t="s">
        <v>423</v>
      </c>
      <c r="F86" s="4">
        <v>748754</v>
      </c>
      <c r="G86" s="4" t="s">
        <v>3</v>
      </c>
      <c r="H86" s="4" t="s">
        <v>32</v>
      </c>
      <c r="I86" s="4"/>
      <c r="J86" s="4" t="s">
        <v>31</v>
      </c>
      <c r="K86" s="6">
        <v>37514</v>
      </c>
      <c r="L86" s="4">
        <v>9784470957</v>
      </c>
      <c r="M86" s="4">
        <v>8619996903</v>
      </c>
      <c r="N86" s="4">
        <v>9929178587</v>
      </c>
      <c r="O86" s="24">
        <v>44874</v>
      </c>
      <c r="P86" s="11">
        <v>44874</v>
      </c>
      <c r="Q86" s="12" t="s">
        <v>455</v>
      </c>
      <c r="R86" s="63">
        <v>370786278701</v>
      </c>
      <c r="S86" s="77" t="s">
        <v>30</v>
      </c>
      <c r="T86" s="13" t="s">
        <v>483</v>
      </c>
      <c r="U86" s="13" t="s">
        <v>484</v>
      </c>
      <c r="V86" s="13" t="s">
        <v>485</v>
      </c>
      <c r="W86" s="13" t="s">
        <v>483</v>
      </c>
      <c r="X86" s="13" t="s">
        <v>484</v>
      </c>
      <c r="Y86" s="13" t="s">
        <v>661</v>
      </c>
      <c r="Z86" s="13" t="s">
        <v>873</v>
      </c>
      <c r="AA86" s="13" t="s">
        <v>612</v>
      </c>
      <c r="AB86" s="73">
        <f>1299/2025*100</f>
        <v>64.148148148148138</v>
      </c>
      <c r="AC86" s="184" t="s">
        <v>895</v>
      </c>
      <c r="AD86" s="184" t="s">
        <v>894</v>
      </c>
    </row>
    <row r="87" spans="1:30" ht="16.5" customHeight="1" x14ac:dyDescent="0.25">
      <c r="A87" s="233">
        <v>83</v>
      </c>
      <c r="B87" s="233">
        <v>384643</v>
      </c>
      <c r="C87" s="160" t="s">
        <v>270</v>
      </c>
      <c r="D87" s="4" t="s">
        <v>269</v>
      </c>
      <c r="E87" s="4" t="s">
        <v>268</v>
      </c>
      <c r="F87" s="4">
        <v>601844</v>
      </c>
      <c r="G87" s="4" t="s">
        <v>3</v>
      </c>
      <c r="H87" s="4" t="s">
        <v>8</v>
      </c>
      <c r="I87" s="4"/>
      <c r="J87" s="4" t="s">
        <v>15</v>
      </c>
      <c r="K87" s="6">
        <v>36723</v>
      </c>
      <c r="L87" s="4">
        <v>7073545431</v>
      </c>
      <c r="M87" s="4">
        <v>8209035612</v>
      </c>
      <c r="N87" s="4">
        <v>9001012374</v>
      </c>
      <c r="O87" s="24">
        <v>44849</v>
      </c>
      <c r="P87" s="11">
        <v>44849</v>
      </c>
      <c r="Q87" s="12" t="s">
        <v>318</v>
      </c>
      <c r="R87" s="63">
        <v>908496643919</v>
      </c>
      <c r="S87" s="77" t="s">
        <v>98</v>
      </c>
      <c r="T87" s="13" t="s">
        <v>480</v>
      </c>
      <c r="U87" s="13" t="s">
        <v>478</v>
      </c>
      <c r="V87" s="13" t="s">
        <v>479</v>
      </c>
      <c r="W87" s="13" t="s">
        <v>534</v>
      </c>
      <c r="X87" s="13" t="s">
        <v>720</v>
      </c>
      <c r="Y87" s="13" t="s">
        <v>678</v>
      </c>
      <c r="Z87" s="13" t="s">
        <v>873</v>
      </c>
      <c r="AA87" s="13" t="s">
        <v>573</v>
      </c>
      <c r="AB87" s="73">
        <f>1285/1900*100</f>
        <v>67.631578947368425</v>
      </c>
      <c r="AC87" s="184" t="s">
        <v>933</v>
      </c>
      <c r="AD87" s="184" t="s">
        <v>891</v>
      </c>
    </row>
    <row r="88" spans="1:30" ht="16.5" customHeight="1" x14ac:dyDescent="0.25">
      <c r="A88" s="233">
        <v>84</v>
      </c>
      <c r="B88" s="233">
        <v>384644</v>
      </c>
      <c r="C88" s="160" t="s">
        <v>268</v>
      </c>
      <c r="D88" s="4" t="s">
        <v>361</v>
      </c>
      <c r="E88" s="4" t="s">
        <v>123</v>
      </c>
      <c r="F88" s="4">
        <v>578806</v>
      </c>
      <c r="G88" s="4" t="s">
        <v>3</v>
      </c>
      <c r="H88" s="4" t="s">
        <v>8</v>
      </c>
      <c r="I88" s="4"/>
      <c r="J88" s="4" t="s">
        <v>7</v>
      </c>
      <c r="K88" s="6">
        <v>36618</v>
      </c>
      <c r="L88" s="4">
        <v>9521300674</v>
      </c>
      <c r="M88" s="4">
        <v>7573841389</v>
      </c>
      <c r="N88" s="4">
        <v>7357791103</v>
      </c>
      <c r="O88" s="24">
        <v>44874</v>
      </c>
      <c r="P88" s="11">
        <v>44874</v>
      </c>
      <c r="Q88" s="12" t="s">
        <v>455</v>
      </c>
      <c r="R88" s="63">
        <v>243641039482</v>
      </c>
      <c r="S88" s="77" t="s">
        <v>98</v>
      </c>
      <c r="T88" s="13" t="s">
        <v>480</v>
      </c>
      <c r="U88" s="13" t="s">
        <v>495</v>
      </c>
      <c r="V88" s="13" t="s">
        <v>479</v>
      </c>
      <c r="W88" s="13" t="s">
        <v>534</v>
      </c>
      <c r="X88" s="13" t="s">
        <v>720</v>
      </c>
      <c r="Y88" s="13" t="s">
        <v>663</v>
      </c>
      <c r="Z88" s="13" t="s">
        <v>876</v>
      </c>
      <c r="AA88" s="13" t="s">
        <v>614</v>
      </c>
      <c r="AB88" s="73">
        <f>887/1800*100</f>
        <v>49.277777777777779</v>
      </c>
      <c r="AC88" s="184" t="s">
        <v>923</v>
      </c>
      <c r="AD88" s="184" t="s">
        <v>917</v>
      </c>
    </row>
    <row r="89" spans="1:30" ht="16.5" customHeight="1" x14ac:dyDescent="0.25">
      <c r="A89" s="233">
        <v>85</v>
      </c>
      <c r="B89" s="233">
        <v>384645</v>
      </c>
      <c r="C89" s="160" t="s">
        <v>291</v>
      </c>
      <c r="D89" s="4" t="s">
        <v>290</v>
      </c>
      <c r="E89" s="4" t="s">
        <v>289</v>
      </c>
      <c r="F89" s="4">
        <v>602232</v>
      </c>
      <c r="G89" s="4" t="s">
        <v>3</v>
      </c>
      <c r="H89" s="4" t="s">
        <v>8</v>
      </c>
      <c r="I89" s="4" t="s">
        <v>16</v>
      </c>
      <c r="J89" s="4" t="s">
        <v>15</v>
      </c>
      <c r="K89" s="6">
        <v>34397</v>
      </c>
      <c r="L89" s="4">
        <v>7869235618</v>
      </c>
      <c r="M89" s="4">
        <v>6232785618</v>
      </c>
      <c r="N89" s="4">
        <v>9828015377</v>
      </c>
      <c r="O89" s="11">
        <v>44849</v>
      </c>
      <c r="P89" s="11">
        <v>44849</v>
      </c>
      <c r="Q89" s="12" t="s">
        <v>318</v>
      </c>
      <c r="R89" s="63">
        <v>948532728176</v>
      </c>
      <c r="S89" s="77" t="s">
        <v>98</v>
      </c>
      <c r="T89" s="13" t="s">
        <v>480</v>
      </c>
      <c r="U89" s="13" t="s">
        <v>495</v>
      </c>
      <c r="V89" s="13" t="s">
        <v>568</v>
      </c>
      <c r="W89" s="13" t="s">
        <v>534</v>
      </c>
      <c r="X89" s="13" t="s">
        <v>568</v>
      </c>
      <c r="Y89" s="13" t="s">
        <v>709</v>
      </c>
      <c r="Z89" s="13" t="s">
        <v>873</v>
      </c>
      <c r="AA89" s="13" t="s">
        <v>567</v>
      </c>
      <c r="AB89" s="73">
        <f>1251/1900*100</f>
        <v>65.84210526315789</v>
      </c>
      <c r="AC89" s="184" t="s">
        <v>899</v>
      </c>
      <c r="AD89" s="184" t="s">
        <v>891</v>
      </c>
    </row>
    <row r="90" spans="1:30" ht="16.5" customHeight="1" x14ac:dyDescent="0.25">
      <c r="A90" s="233">
        <v>86</v>
      </c>
      <c r="B90" s="233">
        <v>384646</v>
      </c>
      <c r="C90" s="160" t="s">
        <v>122</v>
      </c>
      <c r="D90" s="4" t="s">
        <v>121</v>
      </c>
      <c r="E90" s="4" t="s">
        <v>120</v>
      </c>
      <c r="F90" s="4">
        <v>579426</v>
      </c>
      <c r="G90" s="4" t="s">
        <v>3</v>
      </c>
      <c r="H90" s="4" t="s">
        <v>49</v>
      </c>
      <c r="I90" s="4"/>
      <c r="J90" s="4" t="s">
        <v>48</v>
      </c>
      <c r="K90" s="6">
        <v>36399</v>
      </c>
      <c r="L90" s="4">
        <v>9602217778</v>
      </c>
      <c r="M90" s="4">
        <v>7737442948</v>
      </c>
      <c r="N90" s="4">
        <v>8529323758</v>
      </c>
      <c r="O90" s="24">
        <v>44849</v>
      </c>
      <c r="P90" s="11">
        <v>44849</v>
      </c>
      <c r="Q90" s="12" t="s">
        <v>318</v>
      </c>
      <c r="R90" s="63">
        <v>876582998037</v>
      </c>
      <c r="S90" s="77" t="s">
        <v>98</v>
      </c>
      <c r="T90" s="13" t="s">
        <v>480</v>
      </c>
      <c r="U90" s="13" t="s">
        <v>500</v>
      </c>
      <c r="V90" s="13" t="s">
        <v>496</v>
      </c>
      <c r="W90" s="13" t="s">
        <v>534</v>
      </c>
      <c r="X90" s="13" t="s">
        <v>720</v>
      </c>
      <c r="Y90" s="13" t="s">
        <v>537</v>
      </c>
      <c r="Z90" s="13" t="s">
        <v>876</v>
      </c>
      <c r="AA90" s="13" t="s">
        <v>538</v>
      </c>
      <c r="AB90" s="73">
        <f>950/1800*100</f>
        <v>52.777777777777779</v>
      </c>
      <c r="AC90" s="184" t="s">
        <v>923</v>
      </c>
      <c r="AD90" s="184" t="s">
        <v>917</v>
      </c>
    </row>
    <row r="91" spans="1:30" ht="16.5" customHeight="1" x14ac:dyDescent="0.25">
      <c r="A91" s="233">
        <v>87</v>
      </c>
      <c r="B91" s="233">
        <v>384647</v>
      </c>
      <c r="C91" s="160" t="s">
        <v>294</v>
      </c>
      <c r="D91" s="4" t="s">
        <v>293</v>
      </c>
      <c r="E91" s="4" t="s">
        <v>292</v>
      </c>
      <c r="F91" s="4">
        <v>601636</v>
      </c>
      <c r="G91" s="4" t="s">
        <v>3</v>
      </c>
      <c r="H91" s="4" t="s">
        <v>17</v>
      </c>
      <c r="I91" s="4"/>
      <c r="J91" s="4" t="s">
        <v>15</v>
      </c>
      <c r="K91" s="6">
        <v>37159</v>
      </c>
      <c r="L91" s="4">
        <v>7742762456</v>
      </c>
      <c r="M91" s="4">
        <v>8890676456</v>
      </c>
      <c r="N91" s="4">
        <v>7014013560</v>
      </c>
      <c r="O91" s="11">
        <v>44848</v>
      </c>
      <c r="P91" s="11">
        <v>44848</v>
      </c>
      <c r="Q91" s="12" t="s">
        <v>318</v>
      </c>
      <c r="R91" s="63">
        <v>674642807044</v>
      </c>
      <c r="S91" s="77" t="s">
        <v>98</v>
      </c>
      <c r="T91" s="13" t="s">
        <v>527</v>
      </c>
      <c r="U91" s="13" t="s">
        <v>500</v>
      </c>
      <c r="V91" s="13" t="s">
        <v>479</v>
      </c>
      <c r="W91" s="13" t="s">
        <v>500</v>
      </c>
      <c r="X91" s="13" t="s">
        <v>720</v>
      </c>
      <c r="Y91" s="13" t="s">
        <v>540</v>
      </c>
      <c r="Z91" s="13" t="s">
        <v>873</v>
      </c>
      <c r="AA91" s="13" t="s">
        <v>539</v>
      </c>
      <c r="AB91" s="73">
        <f>1348/1900*100</f>
        <v>70.94736842105263</v>
      </c>
      <c r="AC91" s="184" t="s">
        <v>892</v>
      </c>
      <c r="AD91" s="184" t="s">
        <v>891</v>
      </c>
    </row>
    <row r="92" spans="1:30" ht="18.75" customHeight="1" x14ac:dyDescent="0.25">
      <c r="A92" s="233">
        <v>88</v>
      </c>
      <c r="B92" s="233">
        <v>384648</v>
      </c>
      <c r="C92" s="160" t="s">
        <v>714</v>
      </c>
      <c r="D92" s="4" t="s">
        <v>621</v>
      </c>
      <c r="E92" s="4" t="s">
        <v>622</v>
      </c>
      <c r="F92" s="4">
        <v>600757</v>
      </c>
      <c r="G92" s="4" t="s">
        <v>3</v>
      </c>
      <c r="H92" s="4" t="s">
        <v>8</v>
      </c>
      <c r="I92" s="85"/>
      <c r="J92" s="4" t="s">
        <v>7</v>
      </c>
      <c r="K92" s="6">
        <v>37275</v>
      </c>
      <c r="L92" s="4">
        <v>9783141472</v>
      </c>
      <c r="M92" s="4">
        <v>6367939368</v>
      </c>
      <c r="N92" s="4">
        <v>9983701220</v>
      </c>
      <c r="O92" s="11">
        <v>44888</v>
      </c>
      <c r="P92" s="11">
        <v>44888</v>
      </c>
      <c r="Q92" s="12" t="s">
        <v>711</v>
      </c>
      <c r="R92" s="63">
        <v>538706969566</v>
      </c>
      <c r="S92" s="4" t="s">
        <v>30</v>
      </c>
      <c r="T92" s="13" t="s">
        <v>484</v>
      </c>
      <c r="U92" s="13" t="s">
        <v>489</v>
      </c>
      <c r="V92" s="13" t="s">
        <v>490</v>
      </c>
      <c r="W92" s="13" t="s">
        <v>491</v>
      </c>
      <c r="X92" s="13" t="s">
        <v>492</v>
      </c>
      <c r="Y92" s="13" t="s">
        <v>713</v>
      </c>
      <c r="Z92" s="13" t="s">
        <v>873</v>
      </c>
      <c r="AA92" s="13" t="s">
        <v>712</v>
      </c>
      <c r="AB92" s="73">
        <f>1429/2125*100</f>
        <v>67.247058823529414</v>
      </c>
      <c r="AC92" s="184" t="s">
        <v>936</v>
      </c>
      <c r="AD92" s="184" t="s">
        <v>891</v>
      </c>
    </row>
    <row r="93" spans="1:30" ht="16.5" customHeight="1" x14ac:dyDescent="0.25">
      <c r="A93" s="233">
        <v>89</v>
      </c>
      <c r="B93" s="233">
        <v>384649</v>
      </c>
      <c r="C93" s="160" t="s">
        <v>85</v>
      </c>
      <c r="D93" s="130" t="s">
        <v>84</v>
      </c>
      <c r="E93" s="4" t="s">
        <v>83</v>
      </c>
      <c r="F93" s="4">
        <v>602648</v>
      </c>
      <c r="G93" s="4" t="s">
        <v>3</v>
      </c>
      <c r="H93" s="4" t="s">
        <v>8</v>
      </c>
      <c r="I93" s="4"/>
      <c r="J93" s="4" t="s">
        <v>15</v>
      </c>
      <c r="K93" s="6">
        <v>36768</v>
      </c>
      <c r="L93" s="4">
        <v>9521416699</v>
      </c>
      <c r="M93" s="4">
        <v>9928608670</v>
      </c>
      <c r="N93" s="4">
        <v>9024905892</v>
      </c>
      <c r="O93" s="24">
        <v>44846</v>
      </c>
      <c r="P93" s="11">
        <v>44846</v>
      </c>
      <c r="Q93" s="12" t="s">
        <v>318</v>
      </c>
      <c r="R93" s="63">
        <v>939212927478</v>
      </c>
      <c r="S93" s="77" t="s">
        <v>30</v>
      </c>
      <c r="T93" s="13" t="s">
        <v>489</v>
      </c>
      <c r="U93" s="13" t="s">
        <v>490</v>
      </c>
      <c r="V93" s="13" t="s">
        <v>484</v>
      </c>
      <c r="W93" s="13" t="s">
        <v>491</v>
      </c>
      <c r="X93" s="13" t="s">
        <v>492</v>
      </c>
      <c r="Y93" s="13" t="s">
        <v>509</v>
      </c>
      <c r="Z93" s="13" t="s">
        <v>873</v>
      </c>
      <c r="AA93" s="13" t="s">
        <v>508</v>
      </c>
      <c r="AB93" s="73">
        <f>1743/2125*100</f>
        <v>82.023529411764713</v>
      </c>
      <c r="AC93" s="184" t="s">
        <v>924</v>
      </c>
      <c r="AD93" s="184" t="s">
        <v>891</v>
      </c>
    </row>
    <row r="94" spans="1:30" ht="16.5" customHeight="1" x14ac:dyDescent="0.25">
      <c r="A94" s="233">
        <v>90</v>
      </c>
      <c r="B94" s="233">
        <v>384650</v>
      </c>
      <c r="C94" s="160" t="s">
        <v>82</v>
      </c>
      <c r="D94" s="4" t="s">
        <v>81</v>
      </c>
      <c r="E94" s="4" t="s">
        <v>80</v>
      </c>
      <c r="F94" s="4">
        <v>601039</v>
      </c>
      <c r="G94" s="4" t="s">
        <v>3</v>
      </c>
      <c r="H94" s="4" t="s">
        <v>8</v>
      </c>
      <c r="I94" s="4" t="s">
        <v>16</v>
      </c>
      <c r="J94" s="4" t="s">
        <v>15</v>
      </c>
      <c r="K94" s="6">
        <v>37522</v>
      </c>
      <c r="L94" s="4">
        <v>9929940975</v>
      </c>
      <c r="M94" s="4">
        <v>8278664230</v>
      </c>
      <c r="N94" s="4">
        <v>9929940975</v>
      </c>
      <c r="O94" s="24">
        <v>44865</v>
      </c>
      <c r="P94" s="11">
        <v>44865</v>
      </c>
      <c r="Q94" s="12" t="s">
        <v>318</v>
      </c>
      <c r="R94" s="63">
        <v>244485287968</v>
      </c>
      <c r="S94" s="77" t="s">
        <v>30</v>
      </c>
      <c r="T94" s="13" t="s">
        <v>483</v>
      </c>
      <c r="U94" s="14" t="s">
        <v>484</v>
      </c>
      <c r="V94" s="13" t="s">
        <v>485</v>
      </c>
      <c r="W94" s="13" t="s">
        <v>483</v>
      </c>
      <c r="X94" s="13" t="s">
        <v>485</v>
      </c>
      <c r="Y94" s="13" t="s">
        <v>702</v>
      </c>
      <c r="Z94" s="13" t="s">
        <v>873</v>
      </c>
      <c r="AA94" s="13" t="s">
        <v>589</v>
      </c>
      <c r="AB94" s="73">
        <f>1628/2125*100</f>
        <v>76.611764705882351</v>
      </c>
      <c r="AC94" s="184" t="s">
        <v>925</v>
      </c>
      <c r="AD94" s="184" t="s">
        <v>891</v>
      </c>
    </row>
    <row r="95" spans="1:30" ht="16.5" customHeight="1" x14ac:dyDescent="0.25">
      <c r="A95" s="233">
        <v>91</v>
      </c>
      <c r="B95" s="233">
        <v>384651</v>
      </c>
      <c r="C95" s="160" t="s">
        <v>283</v>
      </c>
      <c r="D95" s="4" t="s">
        <v>282</v>
      </c>
      <c r="E95" s="4" t="s">
        <v>281</v>
      </c>
      <c r="F95" s="4">
        <v>602854</v>
      </c>
      <c r="G95" s="4" t="s">
        <v>3</v>
      </c>
      <c r="H95" s="4" t="s">
        <v>49</v>
      </c>
      <c r="I95" s="4"/>
      <c r="J95" s="4" t="s">
        <v>15</v>
      </c>
      <c r="K95" s="6">
        <v>36896</v>
      </c>
      <c r="L95" s="4">
        <v>8209801275</v>
      </c>
      <c r="M95" s="4">
        <v>9602685075</v>
      </c>
      <c r="N95" s="4">
        <v>9649203023</v>
      </c>
      <c r="O95" s="24">
        <v>44852</v>
      </c>
      <c r="P95" s="11">
        <v>44852</v>
      </c>
      <c r="Q95" s="12" t="s">
        <v>318</v>
      </c>
      <c r="R95" s="63">
        <v>566920415526</v>
      </c>
      <c r="S95" s="77" t="s">
        <v>98</v>
      </c>
      <c r="T95" s="13" t="s">
        <v>480</v>
      </c>
      <c r="U95" s="13" t="s">
        <v>478</v>
      </c>
      <c r="V95" s="13" t="s">
        <v>479</v>
      </c>
      <c r="W95" s="13" t="s">
        <v>534</v>
      </c>
      <c r="X95" s="13" t="s">
        <v>720</v>
      </c>
      <c r="Y95" s="13" t="s">
        <v>682</v>
      </c>
      <c r="Z95" s="13" t="s">
        <v>873</v>
      </c>
      <c r="AA95" s="13" t="s">
        <v>578</v>
      </c>
      <c r="AB95" s="73">
        <f>1104/1900*100</f>
        <v>58.10526315789474</v>
      </c>
      <c r="AC95" s="184" t="s">
        <v>933</v>
      </c>
      <c r="AD95" s="184" t="s">
        <v>891</v>
      </c>
    </row>
    <row r="96" spans="1:30" ht="16.5" customHeight="1" x14ac:dyDescent="0.25">
      <c r="A96" s="233">
        <v>92</v>
      </c>
      <c r="B96" s="233">
        <v>384652</v>
      </c>
      <c r="C96" s="160" t="s">
        <v>211</v>
      </c>
      <c r="D96" s="4" t="s">
        <v>210</v>
      </c>
      <c r="E96" s="4" t="s">
        <v>99</v>
      </c>
      <c r="F96" s="4">
        <v>574443</v>
      </c>
      <c r="G96" s="4" t="s">
        <v>3</v>
      </c>
      <c r="H96" s="4" t="s">
        <v>8</v>
      </c>
      <c r="I96" s="4"/>
      <c r="J96" s="4" t="s">
        <v>7</v>
      </c>
      <c r="K96" s="6">
        <v>37080</v>
      </c>
      <c r="L96" s="4">
        <v>8000295443</v>
      </c>
      <c r="M96" s="4">
        <v>9982554866</v>
      </c>
      <c r="N96" s="4">
        <v>9509552189</v>
      </c>
      <c r="O96" s="24">
        <v>44865</v>
      </c>
      <c r="P96" s="11">
        <v>44865</v>
      </c>
      <c r="Q96" s="12" t="s">
        <v>318</v>
      </c>
      <c r="R96" s="63">
        <v>654754874454</v>
      </c>
      <c r="S96" s="77" t="s">
        <v>98</v>
      </c>
      <c r="T96" s="13" t="s">
        <v>480</v>
      </c>
      <c r="U96" s="13" t="s">
        <v>500</v>
      </c>
      <c r="V96" s="13" t="s">
        <v>479</v>
      </c>
      <c r="W96" s="13" t="s">
        <v>534</v>
      </c>
      <c r="X96" s="13" t="s">
        <v>720</v>
      </c>
      <c r="Y96" s="13" t="s">
        <v>705</v>
      </c>
      <c r="Z96" s="13" t="s">
        <v>876</v>
      </c>
      <c r="AA96" s="12" t="s">
        <v>704</v>
      </c>
      <c r="AB96" s="73">
        <f>1074/1900*100</f>
        <v>56.526315789473678</v>
      </c>
      <c r="AC96" s="184" t="s">
        <v>918</v>
      </c>
      <c r="AD96" s="184" t="s">
        <v>917</v>
      </c>
    </row>
    <row r="97" spans="1:34" ht="16.5" customHeight="1" x14ac:dyDescent="0.25">
      <c r="A97" s="233">
        <v>93</v>
      </c>
      <c r="B97" s="233">
        <v>384653</v>
      </c>
      <c r="C97" s="160" t="s">
        <v>365</v>
      </c>
      <c r="D97" s="4" t="s">
        <v>366</v>
      </c>
      <c r="E97" s="4" t="s">
        <v>367</v>
      </c>
      <c r="F97" s="4">
        <v>891580</v>
      </c>
      <c r="G97" s="4" t="s">
        <v>3</v>
      </c>
      <c r="H97" s="4" t="s">
        <v>8</v>
      </c>
      <c r="I97" s="4"/>
      <c r="J97" s="4" t="s">
        <v>7</v>
      </c>
      <c r="K97" s="6">
        <v>35888</v>
      </c>
      <c r="L97" s="4">
        <v>8503959578</v>
      </c>
      <c r="M97" s="4">
        <v>6378405745</v>
      </c>
      <c r="N97" s="4" t="s">
        <v>674</v>
      </c>
      <c r="O97" s="24">
        <v>44872</v>
      </c>
      <c r="P97" s="11">
        <v>44872</v>
      </c>
      <c r="Q97" s="12" t="s">
        <v>455</v>
      </c>
      <c r="R97" s="63">
        <v>306027153628</v>
      </c>
      <c r="S97" s="77" t="s">
        <v>98</v>
      </c>
      <c r="T97" s="13" t="s">
        <v>480</v>
      </c>
      <c r="U97" s="13" t="s">
        <v>517</v>
      </c>
      <c r="V97" s="13" t="s">
        <v>479</v>
      </c>
      <c r="W97" s="13" t="s">
        <v>534</v>
      </c>
      <c r="X97" s="13" t="s">
        <v>479</v>
      </c>
      <c r="Y97" s="13" t="s">
        <v>642</v>
      </c>
      <c r="Z97" s="13" t="s">
        <v>882</v>
      </c>
      <c r="AA97" s="13" t="s">
        <v>605</v>
      </c>
      <c r="AB97" s="73">
        <f>920/1900*100</f>
        <v>48.421052631578945</v>
      </c>
      <c r="AC97" s="184" t="s">
        <v>913</v>
      </c>
      <c r="AD97" s="184" t="s">
        <v>891</v>
      </c>
    </row>
    <row r="98" spans="1:34" ht="16.5" customHeight="1" x14ac:dyDescent="0.25">
      <c r="A98" s="233">
        <v>94</v>
      </c>
      <c r="B98" s="233">
        <v>384654</v>
      </c>
      <c r="C98" s="160" t="s">
        <v>110</v>
      </c>
      <c r="D98" s="4" t="s">
        <v>109</v>
      </c>
      <c r="E98" s="4" t="s">
        <v>108</v>
      </c>
      <c r="F98" s="4">
        <v>867716</v>
      </c>
      <c r="G98" s="4" t="s">
        <v>3</v>
      </c>
      <c r="H98" s="4" t="s">
        <v>49</v>
      </c>
      <c r="I98" s="4"/>
      <c r="J98" s="4" t="s">
        <v>48</v>
      </c>
      <c r="K98" s="6">
        <v>34868</v>
      </c>
      <c r="L98" s="4">
        <v>9509104056</v>
      </c>
      <c r="M98" s="4">
        <v>9024119575</v>
      </c>
      <c r="N98" s="4">
        <v>8302780137</v>
      </c>
      <c r="O98" s="24">
        <v>44846</v>
      </c>
      <c r="P98" s="11">
        <v>44846</v>
      </c>
      <c r="Q98" s="12" t="s">
        <v>318</v>
      </c>
      <c r="R98" s="63">
        <v>958221263137</v>
      </c>
      <c r="S98" s="77" t="s">
        <v>98</v>
      </c>
      <c r="T98" s="13" t="s">
        <v>480</v>
      </c>
      <c r="U98" s="13" t="s">
        <v>479</v>
      </c>
      <c r="V98" s="13" t="s">
        <v>496</v>
      </c>
      <c r="W98" s="13" t="s">
        <v>534</v>
      </c>
      <c r="X98" s="13" t="s">
        <v>720</v>
      </c>
      <c r="Y98" s="13" t="s">
        <v>497</v>
      </c>
      <c r="Z98" s="13" t="s">
        <v>878</v>
      </c>
      <c r="AA98" s="13" t="s">
        <v>498</v>
      </c>
      <c r="AB98" s="73">
        <f>1053/1900*100</f>
        <v>55.421052631578945</v>
      </c>
      <c r="AC98" s="184" t="s">
        <v>937</v>
      </c>
      <c r="AD98" s="184" t="s">
        <v>891</v>
      </c>
    </row>
    <row r="99" spans="1:34" ht="16.5" customHeight="1" x14ac:dyDescent="0.25">
      <c r="A99" s="233">
        <v>95</v>
      </c>
      <c r="B99" s="233">
        <v>384655</v>
      </c>
      <c r="C99" s="160" t="s">
        <v>297</v>
      </c>
      <c r="D99" s="4" t="s">
        <v>296</v>
      </c>
      <c r="E99" s="4" t="s">
        <v>295</v>
      </c>
      <c r="F99" s="4">
        <v>602869</v>
      </c>
      <c r="G99" s="4" t="s">
        <v>3</v>
      </c>
      <c r="H99" s="4" t="s">
        <v>2</v>
      </c>
      <c r="I99" s="4"/>
      <c r="J99" s="4" t="s">
        <v>15</v>
      </c>
      <c r="K99" s="6">
        <v>37282</v>
      </c>
      <c r="L99" s="4">
        <v>9462561612</v>
      </c>
      <c r="M99" s="4">
        <v>9653814822</v>
      </c>
      <c r="N99" s="4">
        <v>9460711386</v>
      </c>
      <c r="O99" s="11">
        <v>44845</v>
      </c>
      <c r="P99" s="11">
        <v>44845</v>
      </c>
      <c r="Q99" s="12" t="s">
        <v>318</v>
      </c>
      <c r="R99" s="63">
        <v>849399063638</v>
      </c>
      <c r="S99" s="77" t="s">
        <v>98</v>
      </c>
      <c r="T99" s="13" t="s">
        <v>517</v>
      </c>
      <c r="U99" s="13" t="s">
        <v>500</v>
      </c>
      <c r="V99" s="13" t="s">
        <v>478</v>
      </c>
      <c r="W99" s="13" t="s">
        <v>517</v>
      </c>
      <c r="X99" s="13" t="s">
        <v>720</v>
      </c>
      <c r="Y99" s="13" t="s">
        <v>519</v>
      </c>
      <c r="Z99" s="13" t="s">
        <v>873</v>
      </c>
      <c r="AA99" s="13" t="s">
        <v>518</v>
      </c>
      <c r="AB99" s="73">
        <f>1384/1900*100</f>
        <v>72.84210526315789</v>
      </c>
      <c r="AC99" s="184" t="s">
        <v>899</v>
      </c>
      <c r="AD99" s="184" t="s">
        <v>891</v>
      </c>
    </row>
    <row r="100" spans="1:34" ht="16.5" customHeight="1" x14ac:dyDescent="0.25">
      <c r="A100" s="233">
        <v>96</v>
      </c>
      <c r="B100" s="233">
        <v>384656</v>
      </c>
      <c r="C100" s="160" t="s">
        <v>273</v>
      </c>
      <c r="D100" s="4" t="s">
        <v>272</v>
      </c>
      <c r="E100" s="4" t="s">
        <v>271</v>
      </c>
      <c r="F100" s="4">
        <v>600333</v>
      </c>
      <c r="G100" s="4" t="s">
        <v>3</v>
      </c>
      <c r="H100" s="4" t="s">
        <v>49</v>
      </c>
      <c r="I100" s="4"/>
      <c r="J100" s="4" t="s">
        <v>15</v>
      </c>
      <c r="K100" s="6">
        <v>37600</v>
      </c>
      <c r="L100" s="4">
        <v>9660414128</v>
      </c>
      <c r="M100" s="4">
        <v>6378822059</v>
      </c>
      <c r="N100" s="4">
        <v>8302065823</v>
      </c>
      <c r="O100" s="24">
        <v>44849</v>
      </c>
      <c r="P100" s="11">
        <v>44849</v>
      </c>
      <c r="Q100" s="12" t="s">
        <v>318</v>
      </c>
      <c r="R100" s="63">
        <v>618692577787</v>
      </c>
      <c r="S100" s="77" t="s">
        <v>98</v>
      </c>
      <c r="T100" s="13" t="s">
        <v>480</v>
      </c>
      <c r="U100" s="13" t="s">
        <v>478</v>
      </c>
      <c r="V100" s="13" t="s">
        <v>479</v>
      </c>
      <c r="W100" s="13" t="s">
        <v>534</v>
      </c>
      <c r="X100" s="13" t="s">
        <v>720</v>
      </c>
      <c r="Y100" s="13" t="s">
        <v>545</v>
      </c>
      <c r="Z100" s="13" t="s">
        <v>873</v>
      </c>
      <c r="AA100" s="13" t="s">
        <v>546</v>
      </c>
      <c r="AB100" s="73">
        <f>1379/1900*100</f>
        <v>72.578947368421055</v>
      </c>
      <c r="AC100" s="184" t="s">
        <v>938</v>
      </c>
      <c r="AD100" s="184" t="s">
        <v>891</v>
      </c>
    </row>
    <row r="101" spans="1:34" ht="16.5" customHeight="1" x14ac:dyDescent="0.25">
      <c r="A101" s="233">
        <v>97</v>
      </c>
      <c r="B101" s="233">
        <v>384657</v>
      </c>
      <c r="C101" s="160" t="s">
        <v>55</v>
      </c>
      <c r="D101" s="4" t="s">
        <v>54</v>
      </c>
      <c r="E101" s="4" t="s">
        <v>53</v>
      </c>
      <c r="F101" s="4">
        <v>602032</v>
      </c>
      <c r="G101" s="4" t="s">
        <v>3</v>
      </c>
      <c r="H101" s="4" t="s">
        <v>49</v>
      </c>
      <c r="I101" s="4"/>
      <c r="J101" s="4" t="s">
        <v>48</v>
      </c>
      <c r="K101" s="6">
        <v>36607</v>
      </c>
      <c r="L101" s="4">
        <v>9784642315</v>
      </c>
      <c r="M101" s="4">
        <v>6378439460</v>
      </c>
      <c r="N101" s="4">
        <v>7627050326</v>
      </c>
      <c r="O101" s="24">
        <v>44847</v>
      </c>
      <c r="P101" s="11">
        <v>44847</v>
      </c>
      <c r="Q101" s="12" t="s">
        <v>318</v>
      </c>
      <c r="R101" s="63">
        <v>297924112757</v>
      </c>
      <c r="S101" s="77" t="s">
        <v>30</v>
      </c>
      <c r="T101" s="13" t="s">
        <v>483</v>
      </c>
      <c r="U101" s="13" t="s">
        <v>485</v>
      </c>
      <c r="V101" s="13" t="s">
        <v>725</v>
      </c>
      <c r="W101" s="13" t="s">
        <v>483</v>
      </c>
      <c r="X101" s="13" t="s">
        <v>485</v>
      </c>
      <c r="Y101" s="13" t="s">
        <v>465</v>
      </c>
      <c r="Z101" s="13" t="s">
        <v>873</v>
      </c>
      <c r="AA101" s="13" t="s">
        <v>473</v>
      </c>
      <c r="AB101" s="74">
        <f>1439/2125*100</f>
        <v>67.71764705882353</v>
      </c>
      <c r="AC101" s="184" t="s">
        <v>892</v>
      </c>
      <c r="AD101" s="184" t="s">
        <v>891</v>
      </c>
      <c r="AE101" s="42"/>
      <c r="AF101" s="42"/>
      <c r="AG101" s="43"/>
      <c r="AH101" s="42"/>
    </row>
    <row r="102" spans="1:34" ht="16.5" customHeight="1" x14ac:dyDescent="0.25">
      <c r="A102" s="233">
        <v>98</v>
      </c>
      <c r="B102" s="233">
        <v>384658</v>
      </c>
      <c r="C102" s="4" t="s">
        <v>241</v>
      </c>
      <c r="D102" s="4" t="s">
        <v>240</v>
      </c>
      <c r="E102" s="4" t="s">
        <v>239</v>
      </c>
      <c r="F102" s="4">
        <v>600965</v>
      </c>
      <c r="G102" s="4" t="s">
        <v>3</v>
      </c>
      <c r="H102" s="4" t="s">
        <v>17</v>
      </c>
      <c r="I102" s="4"/>
      <c r="J102" s="4" t="s">
        <v>15</v>
      </c>
      <c r="K102" s="6">
        <v>31051</v>
      </c>
      <c r="L102" s="4">
        <v>9829319843</v>
      </c>
      <c r="M102" s="4">
        <v>9079820028</v>
      </c>
      <c r="N102" s="4">
        <v>9587327364</v>
      </c>
      <c r="O102" s="24">
        <v>44849</v>
      </c>
      <c r="P102" s="24">
        <v>44849</v>
      </c>
      <c r="Q102" s="12" t="s">
        <v>318</v>
      </c>
      <c r="R102" s="63">
        <v>414463415744</v>
      </c>
      <c r="S102" s="77" t="s">
        <v>98</v>
      </c>
      <c r="T102" s="13" t="s">
        <v>480</v>
      </c>
      <c r="U102" s="13" t="s">
        <v>478</v>
      </c>
      <c r="V102" s="13" t="s">
        <v>479</v>
      </c>
      <c r="W102" s="13" t="s">
        <v>534</v>
      </c>
      <c r="X102" s="13" t="s">
        <v>478</v>
      </c>
      <c r="Y102" s="13" t="s">
        <v>680</v>
      </c>
      <c r="Z102" s="13" t="s">
        <v>873</v>
      </c>
      <c r="AA102" s="13" t="s">
        <v>575</v>
      </c>
      <c r="AB102" s="73">
        <f>805/1800*100</f>
        <v>44.722222222222221</v>
      </c>
      <c r="AC102" s="184" t="s">
        <v>892</v>
      </c>
      <c r="AD102" s="184" t="s">
        <v>891</v>
      </c>
    </row>
    <row r="141" spans="1:6" s="44" customFormat="1" x14ac:dyDescent="0.25">
      <c r="A141" s="234" t="s">
        <v>311</v>
      </c>
      <c r="B141" s="234"/>
      <c r="C141" s="234"/>
      <c r="D141" s="234"/>
      <c r="E141" s="234"/>
      <c r="F141" s="234"/>
    </row>
    <row r="142" spans="1:6" s="44" customFormat="1" x14ac:dyDescent="0.25">
      <c r="A142" s="234" t="s">
        <v>322</v>
      </c>
      <c r="B142" s="234"/>
      <c r="C142" s="234"/>
      <c r="D142" s="234"/>
      <c r="E142" s="234"/>
      <c r="F142" s="234"/>
    </row>
    <row r="143" spans="1:6" s="44" customFormat="1" ht="22.5" x14ac:dyDescent="0.25">
      <c r="A143" s="4" t="s">
        <v>323</v>
      </c>
      <c r="B143" s="4"/>
      <c r="C143" s="4" t="s">
        <v>308</v>
      </c>
      <c r="D143" s="4" t="s">
        <v>324</v>
      </c>
      <c r="E143" s="4" t="s">
        <v>307</v>
      </c>
      <c r="F143" s="4" t="s">
        <v>306</v>
      </c>
    </row>
    <row r="144" spans="1:6" s="44" customFormat="1" ht="22.5" x14ac:dyDescent="0.25">
      <c r="A144" s="4">
        <v>1</v>
      </c>
      <c r="B144" s="4"/>
      <c r="C144" s="22">
        <v>890713</v>
      </c>
      <c r="D144" s="48" t="s">
        <v>325</v>
      </c>
      <c r="E144" s="4" t="s">
        <v>734</v>
      </c>
      <c r="F144" s="4" t="s">
        <v>735</v>
      </c>
    </row>
    <row r="147" spans="1:12" x14ac:dyDescent="0.25">
      <c r="A147" s="234" t="s">
        <v>311</v>
      </c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</row>
    <row r="148" spans="1:12" x14ac:dyDescent="0.25">
      <c r="A148" s="234" t="s">
        <v>310</v>
      </c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</row>
    <row r="149" spans="1:12" ht="22.5" x14ac:dyDescent="0.25">
      <c r="A149" s="4" t="s">
        <v>309</v>
      </c>
      <c r="B149" s="4"/>
      <c r="C149" s="4" t="s">
        <v>308</v>
      </c>
      <c r="D149" s="4" t="s">
        <v>307</v>
      </c>
      <c r="E149" s="4" t="s">
        <v>306</v>
      </c>
      <c r="F149" s="4" t="s">
        <v>305</v>
      </c>
      <c r="G149" s="4" t="s">
        <v>303</v>
      </c>
      <c r="H149" s="4" t="s">
        <v>302</v>
      </c>
      <c r="I149" s="4" t="s">
        <v>301</v>
      </c>
      <c r="J149" s="4" t="s">
        <v>300</v>
      </c>
      <c r="K149" s="4" t="s">
        <v>299</v>
      </c>
      <c r="L149" s="4" t="s">
        <v>298</v>
      </c>
    </row>
    <row r="150" spans="1:12" ht="22.5" x14ac:dyDescent="0.25">
      <c r="A150" s="4">
        <v>1</v>
      </c>
      <c r="B150" s="4"/>
      <c r="C150" s="4">
        <v>890713</v>
      </c>
      <c r="D150" s="4" t="s">
        <v>734</v>
      </c>
      <c r="E150" s="4" t="s">
        <v>735</v>
      </c>
      <c r="F150" s="4" t="s">
        <v>736</v>
      </c>
      <c r="G150" s="4" t="s">
        <v>37</v>
      </c>
      <c r="H150" s="4"/>
      <c r="I150" s="4" t="s">
        <v>41</v>
      </c>
      <c r="J150" s="6">
        <v>36065</v>
      </c>
      <c r="K150" s="4">
        <v>7297048854</v>
      </c>
      <c r="L150" s="4" t="s">
        <v>98</v>
      </c>
    </row>
  </sheetData>
  <sortState ref="C5:AD104">
    <sortCondition ref="C5"/>
  </sortState>
  <mergeCells count="8">
    <mergeCell ref="A147:L147"/>
    <mergeCell ref="A148:L148"/>
    <mergeCell ref="T4:V4"/>
    <mergeCell ref="W4:X4"/>
    <mergeCell ref="A1:O1"/>
    <mergeCell ref="A2:O2"/>
    <mergeCell ref="A141:F141"/>
    <mergeCell ref="A142:F142"/>
  </mergeCells>
  <pageMargins left="1.4173228346456694" right="0.31496062992125984" top="0.31496062992125984" bottom="0.31496062992125984" header="0.31496062992125984" footer="0.31496062992125984"/>
  <pageSetup paperSize="9" scale="9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91" workbookViewId="0">
      <selection activeCell="B71" sqref="B71"/>
    </sheetView>
  </sheetViews>
  <sheetFormatPr defaultRowHeight="15" x14ac:dyDescent="0.25"/>
  <cols>
    <col min="1" max="1" width="5.28515625" style="3" customWidth="1"/>
    <col min="2" max="2" width="25.28515625" style="1" customWidth="1"/>
    <col min="3" max="4" width="30.42578125" customWidth="1"/>
    <col min="5" max="6" width="24.140625" customWidth="1"/>
    <col min="7" max="7" width="13.42578125" customWidth="1"/>
    <col min="8" max="8" width="12.7109375" customWidth="1"/>
    <col min="9" max="9" width="14.28515625" style="2" customWidth="1"/>
    <col min="10" max="11" width="13.42578125" style="3" customWidth="1"/>
    <col min="12" max="12" width="13.7109375" style="3" customWidth="1"/>
    <col min="13" max="13" width="12.140625" customWidth="1"/>
  </cols>
  <sheetData>
    <row r="1" spans="1:13" ht="26.25" customHeight="1" x14ac:dyDescent="0.25">
      <c r="A1" s="261" t="s">
        <v>312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</row>
    <row r="2" spans="1:13" x14ac:dyDescent="0.25">
      <c r="A2" s="264" t="s">
        <v>311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</row>
    <row r="3" spans="1:13" x14ac:dyDescent="0.25">
      <c r="A3" s="258" t="s">
        <v>315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5" customFormat="1" x14ac:dyDescent="0.25">
      <c r="A4" s="7" t="s">
        <v>309</v>
      </c>
      <c r="B4" s="4" t="s">
        <v>307</v>
      </c>
      <c r="C4" s="4" t="s">
        <v>306</v>
      </c>
      <c r="D4" s="4" t="s">
        <v>305</v>
      </c>
      <c r="E4" s="4" t="s">
        <v>308</v>
      </c>
      <c r="F4" s="4"/>
      <c r="G4" s="4" t="s">
        <v>304</v>
      </c>
      <c r="H4" s="4" t="s">
        <v>303</v>
      </c>
      <c r="I4" s="4" t="s">
        <v>302</v>
      </c>
      <c r="J4" s="4" t="s">
        <v>301</v>
      </c>
      <c r="K4" s="4" t="s">
        <v>300</v>
      </c>
      <c r="L4" s="4" t="s">
        <v>299</v>
      </c>
      <c r="M4" s="4" t="s">
        <v>298</v>
      </c>
    </row>
    <row r="5" spans="1:13" s="5" customFormat="1" ht="17.25" customHeight="1" x14ac:dyDescent="0.25">
      <c r="A5" s="7">
        <v>1</v>
      </c>
      <c r="B5" s="4" t="s">
        <v>58</v>
      </c>
      <c r="C5" s="4" t="s">
        <v>57</v>
      </c>
      <c r="D5" s="4" t="s">
        <v>56</v>
      </c>
      <c r="E5" s="4">
        <v>577174</v>
      </c>
      <c r="F5" s="4"/>
      <c r="G5" s="4" t="s">
        <v>3</v>
      </c>
      <c r="H5" s="4" t="s">
        <v>2</v>
      </c>
      <c r="I5" s="4"/>
      <c r="J5" s="4" t="s">
        <v>1</v>
      </c>
      <c r="K5" s="6">
        <v>36387</v>
      </c>
      <c r="L5" s="4">
        <v>9511576570</v>
      </c>
      <c r="M5" s="4" t="s">
        <v>30</v>
      </c>
    </row>
    <row r="6" spans="1:13" s="5" customFormat="1" ht="17.25" customHeight="1" x14ac:dyDescent="0.25">
      <c r="A6" s="7">
        <v>2</v>
      </c>
      <c r="B6" s="4" t="s">
        <v>220</v>
      </c>
      <c r="C6" s="4" t="s">
        <v>219</v>
      </c>
      <c r="D6" s="4" t="s">
        <v>218</v>
      </c>
      <c r="E6" s="4">
        <v>602066</v>
      </c>
      <c r="F6" s="4"/>
      <c r="G6" s="4" t="s">
        <v>3</v>
      </c>
      <c r="H6" s="4" t="s">
        <v>32</v>
      </c>
      <c r="I6" s="4"/>
      <c r="J6" s="4" t="s">
        <v>31</v>
      </c>
      <c r="K6" s="6">
        <v>34885</v>
      </c>
      <c r="L6" s="4">
        <v>7851932525</v>
      </c>
      <c r="M6" s="4" t="s">
        <v>98</v>
      </c>
    </row>
    <row r="7" spans="1:13" s="5" customFormat="1" ht="17.25" customHeight="1" x14ac:dyDescent="0.25">
      <c r="A7" s="7">
        <v>3</v>
      </c>
      <c r="B7" s="4" t="s">
        <v>35</v>
      </c>
      <c r="C7" s="4" t="s">
        <v>34</v>
      </c>
      <c r="D7" s="4" t="s">
        <v>33</v>
      </c>
      <c r="E7" s="4">
        <v>737185</v>
      </c>
      <c r="F7" s="4"/>
      <c r="G7" s="4" t="s">
        <v>3</v>
      </c>
      <c r="H7" s="4" t="s">
        <v>32</v>
      </c>
      <c r="I7" s="4"/>
      <c r="J7" s="4" t="s">
        <v>31</v>
      </c>
      <c r="K7" s="6">
        <v>36304</v>
      </c>
      <c r="L7" s="4">
        <v>7665183398</v>
      </c>
      <c r="M7" s="4" t="s">
        <v>30</v>
      </c>
    </row>
    <row r="8" spans="1:13" s="5" customFormat="1" ht="17.25" customHeight="1" x14ac:dyDescent="0.25">
      <c r="A8" s="7">
        <v>4</v>
      </c>
      <c r="B8" s="4" t="s">
        <v>91</v>
      </c>
      <c r="C8" s="4" t="s">
        <v>90</v>
      </c>
      <c r="D8" s="4" t="s">
        <v>89</v>
      </c>
      <c r="E8" s="4">
        <v>603754</v>
      </c>
      <c r="F8" s="4"/>
      <c r="G8" s="4" t="s">
        <v>3</v>
      </c>
      <c r="H8" s="4" t="s">
        <v>2</v>
      </c>
      <c r="I8" s="4"/>
      <c r="J8" s="4" t="s">
        <v>15</v>
      </c>
      <c r="K8" s="6">
        <v>36383</v>
      </c>
      <c r="L8" s="4">
        <v>7976534944</v>
      </c>
      <c r="M8" s="4" t="s">
        <v>30</v>
      </c>
    </row>
    <row r="9" spans="1:13" s="5" customFormat="1" ht="17.25" customHeight="1" x14ac:dyDescent="0.25">
      <c r="A9" s="7">
        <v>5</v>
      </c>
      <c r="B9" s="4" t="s">
        <v>182</v>
      </c>
      <c r="C9" s="4" t="s">
        <v>181</v>
      </c>
      <c r="D9" s="4" t="s">
        <v>180</v>
      </c>
      <c r="E9" s="4">
        <v>575991</v>
      </c>
      <c r="F9" s="4"/>
      <c r="G9" s="4" t="s">
        <v>3</v>
      </c>
      <c r="H9" s="4" t="s">
        <v>8</v>
      </c>
      <c r="I9" s="4"/>
      <c r="J9" s="4" t="s">
        <v>7</v>
      </c>
      <c r="K9" s="6">
        <v>37414</v>
      </c>
      <c r="L9" s="4">
        <v>8824126347</v>
      </c>
      <c r="M9" s="4" t="s">
        <v>98</v>
      </c>
    </row>
    <row r="10" spans="1:13" s="5" customFormat="1" ht="17.25" customHeight="1" x14ac:dyDescent="0.25">
      <c r="A10" s="7">
        <v>6</v>
      </c>
      <c r="B10" s="4" t="s">
        <v>253</v>
      </c>
      <c r="C10" s="4" t="s">
        <v>252</v>
      </c>
      <c r="D10" s="4" t="s">
        <v>251</v>
      </c>
      <c r="E10" s="4">
        <v>600573</v>
      </c>
      <c r="F10" s="4"/>
      <c r="G10" s="4" t="s">
        <v>3</v>
      </c>
      <c r="H10" s="4" t="s">
        <v>17</v>
      </c>
      <c r="I10" s="4" t="s">
        <v>250</v>
      </c>
      <c r="J10" s="4" t="s">
        <v>15</v>
      </c>
      <c r="K10" s="6">
        <v>35049</v>
      </c>
      <c r="L10" s="4">
        <v>9413982755</v>
      </c>
      <c r="M10" s="4" t="s">
        <v>98</v>
      </c>
    </row>
    <row r="11" spans="1:13" s="5" customFormat="1" ht="17.25" customHeight="1" x14ac:dyDescent="0.25">
      <c r="A11" s="7">
        <v>7</v>
      </c>
      <c r="B11" s="4" t="s">
        <v>128</v>
      </c>
      <c r="C11" s="4" t="s">
        <v>127</v>
      </c>
      <c r="D11" s="4" t="s">
        <v>126</v>
      </c>
      <c r="E11" s="4">
        <v>890543</v>
      </c>
      <c r="F11" s="4"/>
      <c r="G11" s="4" t="s">
        <v>3</v>
      </c>
      <c r="H11" s="4" t="s">
        <v>37</v>
      </c>
      <c r="I11" s="4"/>
      <c r="J11" s="4" t="s">
        <v>41</v>
      </c>
      <c r="K11" s="6">
        <v>36865</v>
      </c>
      <c r="L11" s="4">
        <v>9116907636</v>
      </c>
      <c r="M11" s="4" t="s">
        <v>98</v>
      </c>
    </row>
    <row r="12" spans="1:13" s="5" customFormat="1" ht="17.25" customHeight="1" x14ac:dyDescent="0.25">
      <c r="A12" s="7">
        <v>8</v>
      </c>
      <c r="B12" s="4" t="s">
        <v>64</v>
      </c>
      <c r="C12" s="4" t="s">
        <v>63</v>
      </c>
      <c r="D12" s="4" t="s">
        <v>62</v>
      </c>
      <c r="E12" s="4">
        <v>781808</v>
      </c>
      <c r="F12" s="4"/>
      <c r="G12" s="4" t="s">
        <v>3</v>
      </c>
      <c r="H12" s="4" t="s">
        <v>8</v>
      </c>
      <c r="I12" s="4"/>
      <c r="J12" s="4" t="s">
        <v>7</v>
      </c>
      <c r="K12" s="6">
        <v>36404</v>
      </c>
      <c r="L12" s="4">
        <v>7728098517</v>
      </c>
      <c r="M12" s="4" t="s">
        <v>30</v>
      </c>
    </row>
    <row r="13" spans="1:13" s="5" customFormat="1" ht="17.25" customHeight="1" x14ac:dyDescent="0.25">
      <c r="A13" s="7">
        <v>9</v>
      </c>
      <c r="B13" s="4" t="s">
        <v>206</v>
      </c>
      <c r="C13" s="4" t="s">
        <v>205</v>
      </c>
      <c r="D13" s="4" t="s">
        <v>204</v>
      </c>
      <c r="E13" s="4">
        <v>868465</v>
      </c>
      <c r="F13" s="4"/>
      <c r="G13" s="4" t="s">
        <v>3</v>
      </c>
      <c r="H13" s="4" t="s">
        <v>8</v>
      </c>
      <c r="I13" s="4"/>
      <c r="J13" s="4" t="s">
        <v>7</v>
      </c>
      <c r="K13" s="6">
        <v>36318</v>
      </c>
      <c r="L13" s="4">
        <v>8107140931</v>
      </c>
      <c r="M13" s="4" t="s">
        <v>98</v>
      </c>
    </row>
    <row r="14" spans="1:13" s="5" customFormat="1" ht="17.25" customHeight="1" x14ac:dyDescent="0.25">
      <c r="A14" s="7">
        <v>10</v>
      </c>
      <c r="B14" s="4" t="s">
        <v>232</v>
      </c>
      <c r="C14" s="4" t="s">
        <v>231</v>
      </c>
      <c r="D14" s="4" t="s">
        <v>134</v>
      </c>
      <c r="E14" s="4">
        <v>575177</v>
      </c>
      <c r="F14" s="4"/>
      <c r="G14" s="4" t="s">
        <v>3</v>
      </c>
      <c r="H14" s="4" t="s">
        <v>8</v>
      </c>
      <c r="I14" s="4"/>
      <c r="J14" s="4" t="s">
        <v>15</v>
      </c>
      <c r="K14" s="6">
        <v>35045</v>
      </c>
      <c r="L14" s="4">
        <v>9829349155</v>
      </c>
      <c r="M14" s="4" t="s">
        <v>98</v>
      </c>
    </row>
    <row r="15" spans="1:13" s="5" customFormat="1" ht="17.25" customHeight="1" x14ac:dyDescent="0.25">
      <c r="A15" s="7">
        <v>11</v>
      </c>
      <c r="B15" s="4" t="s">
        <v>156</v>
      </c>
      <c r="C15" s="4" t="s">
        <v>155</v>
      </c>
      <c r="D15" s="4" t="s">
        <v>137</v>
      </c>
      <c r="E15" s="4">
        <v>827982</v>
      </c>
      <c r="F15" s="4"/>
      <c r="G15" s="4" t="s">
        <v>3</v>
      </c>
      <c r="H15" s="4" t="s">
        <v>49</v>
      </c>
      <c r="I15" s="4"/>
      <c r="J15" s="4" t="s">
        <v>48</v>
      </c>
      <c r="K15" s="6">
        <v>36611</v>
      </c>
      <c r="L15" s="4">
        <v>8769406805</v>
      </c>
      <c r="M15" s="4" t="s">
        <v>98</v>
      </c>
    </row>
    <row r="16" spans="1:13" s="5" customFormat="1" ht="17.25" customHeight="1" x14ac:dyDescent="0.25">
      <c r="A16" s="7">
        <v>12</v>
      </c>
      <c r="B16" s="4" t="s">
        <v>125</v>
      </c>
      <c r="C16" s="4" t="s">
        <v>124</v>
      </c>
      <c r="D16" s="4" t="s">
        <v>123</v>
      </c>
      <c r="E16" s="4">
        <v>574955</v>
      </c>
      <c r="F16" s="4"/>
      <c r="G16" s="4" t="s">
        <v>3</v>
      </c>
      <c r="H16" s="4" t="s">
        <v>49</v>
      </c>
      <c r="I16" s="4"/>
      <c r="J16" s="4" t="s">
        <v>48</v>
      </c>
      <c r="K16" s="6">
        <v>36347</v>
      </c>
      <c r="L16" s="4">
        <v>9351557300</v>
      </c>
      <c r="M16" s="4" t="s">
        <v>98</v>
      </c>
    </row>
    <row r="17" spans="1:13" s="5" customFormat="1" ht="17.25" customHeight="1" x14ac:dyDescent="0.25">
      <c r="A17" s="7">
        <v>13</v>
      </c>
      <c r="B17" s="4" t="s">
        <v>222</v>
      </c>
      <c r="C17" s="4" t="s">
        <v>221</v>
      </c>
      <c r="D17" s="4" t="s">
        <v>12</v>
      </c>
      <c r="E17" s="4">
        <v>601296</v>
      </c>
      <c r="F17" s="4"/>
      <c r="G17" s="4" t="s">
        <v>3</v>
      </c>
      <c r="H17" s="4" t="s">
        <v>2</v>
      </c>
      <c r="I17" s="4"/>
      <c r="J17" s="4" t="s">
        <v>1</v>
      </c>
      <c r="K17" s="6">
        <v>36571</v>
      </c>
      <c r="L17" s="4">
        <v>7852076967</v>
      </c>
      <c r="M17" s="4" t="s">
        <v>98</v>
      </c>
    </row>
    <row r="18" spans="1:13" s="5" customFormat="1" ht="17.25" customHeight="1" x14ac:dyDescent="0.25">
      <c r="A18" s="7">
        <v>14</v>
      </c>
      <c r="B18" s="4" t="s">
        <v>26</v>
      </c>
      <c r="C18" s="4" t="s">
        <v>25</v>
      </c>
      <c r="D18" s="4" t="s">
        <v>24</v>
      </c>
      <c r="E18" s="4">
        <v>600808</v>
      </c>
      <c r="F18" s="4"/>
      <c r="G18" s="4" t="s">
        <v>3</v>
      </c>
      <c r="H18" s="4" t="s">
        <v>2</v>
      </c>
      <c r="I18" s="4" t="s">
        <v>16</v>
      </c>
      <c r="J18" s="4" t="s">
        <v>15</v>
      </c>
      <c r="K18" s="6">
        <v>36838</v>
      </c>
      <c r="L18" s="4">
        <v>8290516908</v>
      </c>
      <c r="M18" s="4" t="s">
        <v>0</v>
      </c>
    </row>
    <row r="19" spans="1:13" s="5" customFormat="1" ht="17.25" customHeight="1" x14ac:dyDescent="0.25">
      <c r="A19" s="7">
        <v>15</v>
      </c>
      <c r="B19" s="4" t="s">
        <v>47</v>
      </c>
      <c r="C19" s="4" t="s">
        <v>46</v>
      </c>
      <c r="D19" s="4" t="s">
        <v>45</v>
      </c>
      <c r="E19" s="4">
        <v>835528</v>
      </c>
      <c r="F19" s="4"/>
      <c r="G19" s="4" t="s">
        <v>3</v>
      </c>
      <c r="H19" s="4" t="s">
        <v>2</v>
      </c>
      <c r="I19" s="4" t="s">
        <v>16</v>
      </c>
      <c r="J19" s="4" t="s">
        <v>1</v>
      </c>
      <c r="K19" s="6">
        <v>36643</v>
      </c>
      <c r="L19" s="4">
        <v>9602669890</v>
      </c>
      <c r="M19" s="4" t="s">
        <v>30</v>
      </c>
    </row>
    <row r="20" spans="1:13" s="5" customFormat="1" ht="17.25" customHeight="1" x14ac:dyDescent="0.25">
      <c r="A20" s="7">
        <v>16</v>
      </c>
      <c r="B20" s="4" t="s">
        <v>40</v>
      </c>
      <c r="C20" s="4" t="s">
        <v>39</v>
      </c>
      <c r="D20" s="4" t="s">
        <v>38</v>
      </c>
      <c r="E20" s="4">
        <v>744183</v>
      </c>
      <c r="F20" s="4"/>
      <c r="G20" s="4" t="s">
        <v>3</v>
      </c>
      <c r="H20" s="4" t="s">
        <v>37</v>
      </c>
      <c r="I20" s="4"/>
      <c r="J20" s="4" t="s">
        <v>36</v>
      </c>
      <c r="K20" s="6">
        <v>37085</v>
      </c>
      <c r="L20" s="4">
        <v>8619548104</v>
      </c>
      <c r="M20" s="4" t="s">
        <v>30</v>
      </c>
    </row>
    <row r="21" spans="1:13" s="5" customFormat="1" ht="17.25" customHeight="1" x14ac:dyDescent="0.25">
      <c r="A21" s="7">
        <v>17</v>
      </c>
      <c r="B21" s="4" t="s">
        <v>263</v>
      </c>
      <c r="C21" s="4" t="s">
        <v>187</v>
      </c>
      <c r="D21" s="4" t="s">
        <v>262</v>
      </c>
      <c r="E21" s="4">
        <v>601905</v>
      </c>
      <c r="F21" s="4"/>
      <c r="G21" s="4" t="s">
        <v>3</v>
      </c>
      <c r="H21" s="4" t="s">
        <v>261</v>
      </c>
      <c r="I21" s="4"/>
      <c r="J21" s="4" t="s">
        <v>15</v>
      </c>
      <c r="K21" s="6">
        <v>37067</v>
      </c>
      <c r="L21" s="4">
        <v>9799965463</v>
      </c>
      <c r="M21" s="4" t="s">
        <v>98</v>
      </c>
    </row>
    <row r="22" spans="1:13" s="5" customFormat="1" ht="17.25" customHeight="1" x14ac:dyDescent="0.25">
      <c r="A22" s="7">
        <v>18</v>
      </c>
      <c r="B22" s="4" t="s">
        <v>165</v>
      </c>
      <c r="C22" s="4" t="s">
        <v>164</v>
      </c>
      <c r="D22" s="4" t="s">
        <v>163</v>
      </c>
      <c r="E22" s="4">
        <v>863155</v>
      </c>
      <c r="F22" s="4"/>
      <c r="G22" s="4" t="s">
        <v>3</v>
      </c>
      <c r="H22" s="4" t="s">
        <v>37</v>
      </c>
      <c r="I22" s="4"/>
      <c r="J22" s="4" t="s">
        <v>36</v>
      </c>
      <c r="K22" s="6">
        <v>36540</v>
      </c>
      <c r="L22" s="4">
        <v>8949341357</v>
      </c>
      <c r="M22" s="4" t="s">
        <v>98</v>
      </c>
    </row>
    <row r="23" spans="1:13" s="5" customFormat="1" ht="17.25" customHeight="1" x14ac:dyDescent="0.25">
      <c r="A23" s="7">
        <v>19</v>
      </c>
      <c r="B23" s="4" t="s">
        <v>14</v>
      </c>
      <c r="C23" s="4" t="s">
        <v>13</v>
      </c>
      <c r="D23" s="4" t="s">
        <v>12</v>
      </c>
      <c r="E23" s="4">
        <v>600910</v>
      </c>
      <c r="F23" s="4"/>
      <c r="G23" s="4" t="s">
        <v>3</v>
      </c>
      <c r="H23" s="4" t="s">
        <v>8</v>
      </c>
      <c r="I23" s="4"/>
      <c r="J23" s="4" t="s">
        <v>7</v>
      </c>
      <c r="K23" s="6">
        <v>36418</v>
      </c>
      <c r="L23" s="4">
        <v>9413162081</v>
      </c>
      <c r="M23" s="4" t="s">
        <v>0</v>
      </c>
    </row>
    <row r="24" spans="1:13" s="5" customFormat="1" ht="17.25" customHeight="1" x14ac:dyDescent="0.25">
      <c r="A24" s="7">
        <v>20</v>
      </c>
      <c r="B24" s="4" t="s">
        <v>203</v>
      </c>
      <c r="C24" s="4" t="s">
        <v>202</v>
      </c>
      <c r="D24" s="4" t="s">
        <v>201</v>
      </c>
      <c r="E24" s="4">
        <v>600539</v>
      </c>
      <c r="F24" s="4"/>
      <c r="G24" s="4" t="s">
        <v>3</v>
      </c>
      <c r="H24" s="4" t="s">
        <v>8</v>
      </c>
      <c r="I24" s="4"/>
      <c r="J24" s="4" t="s">
        <v>7</v>
      </c>
      <c r="K24" s="6">
        <v>36442</v>
      </c>
      <c r="L24" s="4">
        <v>8690401263</v>
      </c>
      <c r="M24" s="4" t="s">
        <v>98</v>
      </c>
    </row>
    <row r="25" spans="1:13" s="5" customFormat="1" ht="17.25" customHeight="1" x14ac:dyDescent="0.25">
      <c r="A25" s="7">
        <v>21</v>
      </c>
      <c r="B25" s="4" t="s">
        <v>133</v>
      </c>
      <c r="C25" s="4" t="s">
        <v>132</v>
      </c>
      <c r="D25" s="4" t="s">
        <v>123</v>
      </c>
      <c r="E25" s="4">
        <v>596347</v>
      </c>
      <c r="F25" s="4"/>
      <c r="G25" s="4" t="s">
        <v>3</v>
      </c>
      <c r="H25" s="4" t="s">
        <v>32</v>
      </c>
      <c r="I25" s="4"/>
      <c r="J25" s="4" t="s">
        <v>31</v>
      </c>
      <c r="K25" s="6">
        <v>37305</v>
      </c>
      <c r="L25" s="4">
        <v>7412907921</v>
      </c>
      <c r="M25" s="4" t="s">
        <v>98</v>
      </c>
    </row>
    <row r="26" spans="1:13" s="5" customFormat="1" ht="17.25" customHeight="1" x14ac:dyDescent="0.25">
      <c r="A26" s="7">
        <v>22</v>
      </c>
      <c r="B26" s="4" t="s">
        <v>94</v>
      </c>
      <c r="C26" s="4" t="s">
        <v>93</v>
      </c>
      <c r="D26" s="4" t="s">
        <v>92</v>
      </c>
      <c r="E26" s="4">
        <v>600568</v>
      </c>
      <c r="F26" s="4"/>
      <c r="G26" s="4" t="s">
        <v>3</v>
      </c>
      <c r="H26" s="4" t="s">
        <v>49</v>
      </c>
      <c r="I26" s="4"/>
      <c r="J26" s="4" t="s">
        <v>15</v>
      </c>
      <c r="K26" s="6">
        <v>37150</v>
      </c>
      <c r="L26" s="4">
        <v>7877928343</v>
      </c>
      <c r="M26" s="4" t="s">
        <v>30</v>
      </c>
    </row>
    <row r="27" spans="1:13" s="5" customFormat="1" ht="17.25" customHeight="1" x14ac:dyDescent="0.25">
      <c r="A27" s="7">
        <v>23</v>
      </c>
      <c r="B27" s="4" t="s">
        <v>119</v>
      </c>
      <c r="C27" s="4" t="s">
        <v>118</v>
      </c>
      <c r="D27" s="4" t="s">
        <v>117</v>
      </c>
      <c r="E27" s="4">
        <v>602827</v>
      </c>
      <c r="F27" s="4"/>
      <c r="G27" s="4" t="s">
        <v>3</v>
      </c>
      <c r="H27" s="4" t="s">
        <v>49</v>
      </c>
      <c r="I27" s="4"/>
      <c r="J27" s="4" t="s">
        <v>48</v>
      </c>
      <c r="K27" s="6">
        <v>37307</v>
      </c>
      <c r="L27" s="4">
        <v>8824390197</v>
      </c>
      <c r="M27" s="4" t="s">
        <v>98</v>
      </c>
    </row>
    <row r="28" spans="1:13" s="5" customFormat="1" ht="17.25" customHeight="1" x14ac:dyDescent="0.25">
      <c r="A28" s="7">
        <v>24</v>
      </c>
      <c r="B28" s="4" t="s">
        <v>73</v>
      </c>
      <c r="C28" s="4" t="s">
        <v>72</v>
      </c>
      <c r="D28" s="4" t="s">
        <v>71</v>
      </c>
      <c r="E28" s="4">
        <v>575025</v>
      </c>
      <c r="F28" s="4"/>
      <c r="G28" s="4" t="s">
        <v>3</v>
      </c>
      <c r="H28" s="4" t="s">
        <v>8</v>
      </c>
      <c r="I28" s="4"/>
      <c r="J28" s="4" t="s">
        <v>7</v>
      </c>
      <c r="K28" s="6">
        <v>34099</v>
      </c>
      <c r="L28" s="4">
        <v>9653922622</v>
      </c>
      <c r="M28" s="4" t="s">
        <v>30</v>
      </c>
    </row>
    <row r="29" spans="1:13" s="5" customFormat="1" ht="17.25" customHeight="1" x14ac:dyDescent="0.25">
      <c r="A29" s="7">
        <v>25</v>
      </c>
      <c r="B29" s="4" t="s">
        <v>224</v>
      </c>
      <c r="C29" s="4" t="s">
        <v>25</v>
      </c>
      <c r="D29" s="4" t="s">
        <v>223</v>
      </c>
      <c r="E29" s="4">
        <v>834213</v>
      </c>
      <c r="F29" s="4"/>
      <c r="G29" s="4" t="s">
        <v>3</v>
      </c>
      <c r="H29" s="4" t="s">
        <v>49</v>
      </c>
      <c r="I29" s="4"/>
      <c r="J29" s="4" t="s">
        <v>15</v>
      </c>
      <c r="K29" s="6">
        <v>36781</v>
      </c>
      <c r="L29" s="4">
        <v>9529376646</v>
      </c>
      <c r="M29" s="4" t="s">
        <v>98</v>
      </c>
    </row>
    <row r="30" spans="1:13" s="5" customFormat="1" ht="17.25" customHeight="1" x14ac:dyDescent="0.25">
      <c r="A30" s="7">
        <v>26</v>
      </c>
      <c r="B30" s="4" t="s">
        <v>176</v>
      </c>
      <c r="C30" s="4" t="s">
        <v>175</v>
      </c>
      <c r="D30" s="4" t="s">
        <v>174</v>
      </c>
      <c r="E30" s="4">
        <v>602040</v>
      </c>
      <c r="F30" s="4"/>
      <c r="G30" s="4" t="s">
        <v>3</v>
      </c>
      <c r="H30" s="4" t="s">
        <v>8</v>
      </c>
      <c r="I30" s="4"/>
      <c r="J30" s="4" t="s">
        <v>7</v>
      </c>
      <c r="K30" s="6">
        <v>36655</v>
      </c>
      <c r="L30" s="4">
        <v>9680534274</v>
      </c>
      <c r="M30" s="4" t="s">
        <v>98</v>
      </c>
    </row>
    <row r="31" spans="1:13" s="5" customFormat="1" ht="17.25" customHeight="1" x14ac:dyDescent="0.25">
      <c r="A31" s="7">
        <v>27</v>
      </c>
      <c r="B31" s="4" t="s">
        <v>151</v>
      </c>
      <c r="C31" s="4" t="s">
        <v>150</v>
      </c>
      <c r="D31" s="4" t="s">
        <v>149</v>
      </c>
      <c r="E31" s="4">
        <v>603206</v>
      </c>
      <c r="F31" s="4"/>
      <c r="G31" s="4" t="s">
        <v>3</v>
      </c>
      <c r="H31" s="4" t="s">
        <v>2</v>
      </c>
      <c r="I31" s="4"/>
      <c r="J31" s="4" t="s">
        <v>1</v>
      </c>
      <c r="K31" s="6">
        <v>37053</v>
      </c>
      <c r="L31" s="4">
        <v>9610245955</v>
      </c>
      <c r="M31" s="4" t="s">
        <v>98</v>
      </c>
    </row>
    <row r="32" spans="1:13" s="5" customFormat="1" ht="17.25" customHeight="1" x14ac:dyDescent="0.25">
      <c r="A32" s="7">
        <v>28</v>
      </c>
      <c r="B32" s="4" t="s">
        <v>162</v>
      </c>
      <c r="C32" s="4" t="s">
        <v>161</v>
      </c>
      <c r="D32" s="4" t="s">
        <v>160</v>
      </c>
      <c r="E32" s="4">
        <v>712187</v>
      </c>
      <c r="F32" s="4"/>
      <c r="G32" s="4" t="s">
        <v>3</v>
      </c>
      <c r="H32" s="4" t="s">
        <v>37</v>
      </c>
      <c r="I32" s="4"/>
      <c r="J32" s="4" t="s">
        <v>36</v>
      </c>
      <c r="K32" s="6">
        <v>37452</v>
      </c>
      <c r="L32" s="4">
        <v>9521568900</v>
      </c>
      <c r="M32" s="4" t="s">
        <v>98</v>
      </c>
    </row>
    <row r="33" spans="1:13" s="5" customFormat="1" ht="17.25" customHeight="1" x14ac:dyDescent="0.25">
      <c r="A33" s="7">
        <v>29</v>
      </c>
      <c r="B33" s="4" t="s">
        <v>131</v>
      </c>
      <c r="C33" s="4" t="s">
        <v>130</v>
      </c>
      <c r="D33" s="4" t="s">
        <v>129</v>
      </c>
      <c r="E33" s="4">
        <v>600289</v>
      </c>
      <c r="F33" s="4"/>
      <c r="G33" s="4" t="s">
        <v>3</v>
      </c>
      <c r="H33" s="4" t="s">
        <v>2</v>
      </c>
      <c r="I33" s="4"/>
      <c r="J33" s="4" t="s">
        <v>1</v>
      </c>
      <c r="K33" s="6">
        <v>36928</v>
      </c>
      <c r="L33" s="4">
        <v>7877166624</v>
      </c>
      <c r="M33" s="4" t="s">
        <v>98</v>
      </c>
    </row>
    <row r="34" spans="1:13" s="5" customFormat="1" ht="17.25" customHeight="1" x14ac:dyDescent="0.25">
      <c r="A34" s="7">
        <v>30</v>
      </c>
      <c r="B34" s="4" t="s">
        <v>249</v>
      </c>
      <c r="C34" s="4" t="s">
        <v>248</v>
      </c>
      <c r="D34" s="4" t="s">
        <v>228</v>
      </c>
      <c r="E34" s="4">
        <v>603461</v>
      </c>
      <c r="F34" s="4"/>
      <c r="G34" s="4" t="s">
        <v>3</v>
      </c>
      <c r="H34" s="4" t="s">
        <v>8</v>
      </c>
      <c r="I34" s="4"/>
      <c r="J34" s="4" t="s">
        <v>15</v>
      </c>
      <c r="K34" s="6">
        <v>36659</v>
      </c>
      <c r="L34" s="4">
        <v>9001912704</v>
      </c>
      <c r="M34" s="4" t="s">
        <v>98</v>
      </c>
    </row>
    <row r="35" spans="1:13" s="5" customFormat="1" ht="17.25" customHeight="1" x14ac:dyDescent="0.25">
      <c r="A35" s="7">
        <v>31</v>
      </c>
      <c r="B35" s="4" t="s">
        <v>170</v>
      </c>
      <c r="C35" s="4" t="s">
        <v>169</v>
      </c>
      <c r="D35" s="4" t="s">
        <v>168</v>
      </c>
      <c r="E35" s="4">
        <v>601246</v>
      </c>
      <c r="F35" s="4"/>
      <c r="G35" s="4" t="s">
        <v>3</v>
      </c>
      <c r="H35" s="4" t="s">
        <v>32</v>
      </c>
      <c r="I35" s="4"/>
      <c r="J35" s="4" t="s">
        <v>31</v>
      </c>
      <c r="K35" s="6">
        <v>36656</v>
      </c>
      <c r="L35" s="4">
        <v>7023713069</v>
      </c>
      <c r="M35" s="4" t="s">
        <v>98</v>
      </c>
    </row>
    <row r="36" spans="1:13" s="5" customFormat="1" ht="17.25" customHeight="1" x14ac:dyDescent="0.25">
      <c r="A36" s="7">
        <v>32</v>
      </c>
      <c r="B36" s="4" t="s">
        <v>244</v>
      </c>
      <c r="C36" s="4" t="s">
        <v>243</v>
      </c>
      <c r="D36" s="4" t="s">
        <v>242</v>
      </c>
      <c r="E36" s="4">
        <v>602208</v>
      </c>
      <c r="F36" s="4"/>
      <c r="G36" s="4" t="s">
        <v>3</v>
      </c>
      <c r="H36" s="4" t="s">
        <v>17</v>
      </c>
      <c r="I36" s="4"/>
      <c r="J36" s="4" t="s">
        <v>15</v>
      </c>
      <c r="K36" s="6">
        <v>35858</v>
      </c>
      <c r="L36" s="4">
        <v>9636077729</v>
      </c>
      <c r="M36" s="4" t="s">
        <v>98</v>
      </c>
    </row>
    <row r="37" spans="1:13" s="5" customFormat="1" ht="17.25" customHeight="1" x14ac:dyDescent="0.25">
      <c r="A37" s="7">
        <v>33</v>
      </c>
      <c r="B37" s="4" t="s">
        <v>257</v>
      </c>
      <c r="C37" s="4" t="s">
        <v>256</v>
      </c>
      <c r="D37" s="4" t="s">
        <v>255</v>
      </c>
      <c r="E37" s="4">
        <v>600528</v>
      </c>
      <c r="F37" s="4"/>
      <c r="G37" s="4" t="s">
        <v>3</v>
      </c>
      <c r="H37" s="4" t="s">
        <v>49</v>
      </c>
      <c r="I37" s="4" t="s">
        <v>254</v>
      </c>
      <c r="J37" s="4" t="s">
        <v>15</v>
      </c>
      <c r="K37" s="6">
        <v>33725</v>
      </c>
      <c r="L37" s="4">
        <v>7976799320</v>
      </c>
      <c r="M37" s="4" t="s">
        <v>98</v>
      </c>
    </row>
    <row r="38" spans="1:13" s="5" customFormat="1" ht="17.25" customHeight="1" x14ac:dyDescent="0.25">
      <c r="A38" s="7">
        <v>34</v>
      </c>
      <c r="B38" s="4" t="s">
        <v>191</v>
      </c>
      <c r="C38" s="4" t="s">
        <v>190</v>
      </c>
      <c r="D38" s="4" t="s">
        <v>189</v>
      </c>
      <c r="E38" s="4">
        <v>575361</v>
      </c>
      <c r="F38" s="4"/>
      <c r="G38" s="4" t="s">
        <v>3</v>
      </c>
      <c r="H38" s="4" t="s">
        <v>8</v>
      </c>
      <c r="I38" s="4"/>
      <c r="J38" s="4" t="s">
        <v>7</v>
      </c>
      <c r="K38" s="6">
        <v>37477</v>
      </c>
      <c r="L38" s="4">
        <v>9549569807</v>
      </c>
      <c r="M38" s="4" t="s">
        <v>98</v>
      </c>
    </row>
    <row r="39" spans="1:13" s="5" customFormat="1" ht="17.25" customHeight="1" x14ac:dyDescent="0.25">
      <c r="A39" s="7">
        <v>35</v>
      </c>
      <c r="B39" s="4" t="s">
        <v>260</v>
      </c>
      <c r="C39" s="4" t="s">
        <v>259</v>
      </c>
      <c r="D39" s="4" t="s">
        <v>258</v>
      </c>
      <c r="E39" s="4">
        <v>603142</v>
      </c>
      <c r="F39" s="4"/>
      <c r="G39" s="4" t="s">
        <v>3</v>
      </c>
      <c r="H39" s="4" t="s">
        <v>49</v>
      </c>
      <c r="I39" s="4"/>
      <c r="J39" s="4" t="s">
        <v>15</v>
      </c>
      <c r="K39" s="6">
        <v>36521</v>
      </c>
      <c r="L39" s="4">
        <v>8764026850</v>
      </c>
      <c r="M39" s="4" t="s">
        <v>98</v>
      </c>
    </row>
    <row r="40" spans="1:13" s="5" customFormat="1" ht="17.25" customHeight="1" x14ac:dyDescent="0.25">
      <c r="A40" s="7">
        <v>36</v>
      </c>
      <c r="B40" s="4" t="s">
        <v>154</v>
      </c>
      <c r="C40" s="4" t="s">
        <v>153</v>
      </c>
      <c r="D40" s="4" t="s">
        <v>152</v>
      </c>
      <c r="E40" s="4">
        <v>600712</v>
      </c>
      <c r="F40" s="4"/>
      <c r="G40" s="4" t="s">
        <v>3</v>
      </c>
      <c r="H40" s="4" t="s">
        <v>2</v>
      </c>
      <c r="I40" s="4"/>
      <c r="J40" s="4" t="s">
        <v>1</v>
      </c>
      <c r="K40" s="6">
        <v>36768</v>
      </c>
      <c r="L40" s="4">
        <v>8769357502</v>
      </c>
      <c r="M40" s="4" t="s">
        <v>98</v>
      </c>
    </row>
    <row r="41" spans="1:13" s="5" customFormat="1" ht="17.25" customHeight="1" x14ac:dyDescent="0.25">
      <c r="A41" s="7">
        <v>37</v>
      </c>
      <c r="B41" s="4" t="s">
        <v>285</v>
      </c>
      <c r="C41" s="4" t="s">
        <v>246</v>
      </c>
      <c r="D41" s="4" t="s">
        <v>284</v>
      </c>
      <c r="E41" s="4">
        <v>602114</v>
      </c>
      <c r="F41" s="4"/>
      <c r="G41" s="4" t="s">
        <v>3</v>
      </c>
      <c r="H41" s="4" t="s">
        <v>8</v>
      </c>
      <c r="I41" s="4"/>
      <c r="J41" s="4" t="s">
        <v>15</v>
      </c>
      <c r="K41" s="6">
        <v>37447</v>
      </c>
      <c r="L41" s="4">
        <v>9636538870</v>
      </c>
      <c r="M41" s="4" t="s">
        <v>98</v>
      </c>
    </row>
    <row r="42" spans="1:13" s="5" customFormat="1" ht="17.25" customHeight="1" x14ac:dyDescent="0.25">
      <c r="A42" s="7">
        <v>38</v>
      </c>
      <c r="B42" s="4" t="s">
        <v>70</v>
      </c>
      <c r="C42" s="4" t="s">
        <v>69</v>
      </c>
      <c r="D42" s="4" t="s">
        <v>68</v>
      </c>
      <c r="E42" s="4">
        <v>603695</v>
      </c>
      <c r="F42" s="4"/>
      <c r="G42" s="4" t="s">
        <v>3</v>
      </c>
      <c r="H42" s="4" t="s">
        <v>8</v>
      </c>
      <c r="I42" s="4"/>
      <c r="J42" s="4" t="s">
        <v>7</v>
      </c>
      <c r="K42" s="6">
        <v>35838</v>
      </c>
      <c r="L42" s="4">
        <v>9530343444</v>
      </c>
      <c r="M42" s="4" t="s">
        <v>30</v>
      </c>
    </row>
    <row r="43" spans="1:13" s="5" customFormat="1" ht="17.25" customHeight="1" x14ac:dyDescent="0.25">
      <c r="A43" s="7">
        <v>39</v>
      </c>
      <c r="B43" s="4" t="s">
        <v>52</v>
      </c>
      <c r="C43" s="4" t="s">
        <v>51</v>
      </c>
      <c r="D43" s="4" t="s">
        <v>50</v>
      </c>
      <c r="E43" s="4">
        <v>600191</v>
      </c>
      <c r="F43" s="4"/>
      <c r="G43" s="4" t="s">
        <v>3</v>
      </c>
      <c r="H43" s="4" t="s">
        <v>49</v>
      </c>
      <c r="I43" s="4"/>
      <c r="J43" s="4" t="s">
        <v>48</v>
      </c>
      <c r="K43" s="6">
        <v>37524</v>
      </c>
      <c r="L43" s="4">
        <v>7297003644</v>
      </c>
      <c r="M43" s="4" t="s">
        <v>30</v>
      </c>
    </row>
    <row r="44" spans="1:13" s="5" customFormat="1" ht="17.25" customHeight="1" x14ac:dyDescent="0.25">
      <c r="A44" s="7">
        <v>40</v>
      </c>
      <c r="B44" s="4" t="s">
        <v>97</v>
      </c>
      <c r="C44" s="4" t="s">
        <v>96</v>
      </c>
      <c r="D44" s="4" t="s">
        <v>95</v>
      </c>
      <c r="E44" s="4">
        <v>830687</v>
      </c>
      <c r="F44" s="4"/>
      <c r="G44" s="4" t="s">
        <v>3</v>
      </c>
      <c r="H44" s="4" t="s">
        <v>17</v>
      </c>
      <c r="I44" s="4"/>
      <c r="J44" s="4" t="s">
        <v>15</v>
      </c>
      <c r="K44" s="6">
        <v>36821</v>
      </c>
      <c r="L44" s="4">
        <v>9982082063</v>
      </c>
      <c r="M44" s="4" t="s">
        <v>30</v>
      </c>
    </row>
    <row r="45" spans="1:13" s="5" customFormat="1" ht="17.25" customHeight="1" x14ac:dyDescent="0.25">
      <c r="A45" s="7">
        <v>41</v>
      </c>
      <c r="B45" s="4" t="s">
        <v>265</v>
      </c>
      <c r="C45" s="4" t="s">
        <v>264</v>
      </c>
      <c r="D45" s="4" t="s">
        <v>180</v>
      </c>
      <c r="E45" s="4">
        <v>602507</v>
      </c>
      <c r="F45" s="4"/>
      <c r="G45" s="4" t="s">
        <v>3</v>
      </c>
      <c r="H45" s="4" t="s">
        <v>8</v>
      </c>
      <c r="I45" s="4"/>
      <c r="J45" s="4" t="s">
        <v>15</v>
      </c>
      <c r="K45" s="6">
        <v>37133</v>
      </c>
      <c r="L45" s="4">
        <v>8306553285</v>
      </c>
      <c r="M45" s="4" t="s">
        <v>98</v>
      </c>
    </row>
    <row r="46" spans="1:13" s="5" customFormat="1" ht="17.25" customHeight="1" x14ac:dyDescent="0.25">
      <c r="A46" s="7">
        <v>42</v>
      </c>
      <c r="B46" s="4" t="s">
        <v>79</v>
      </c>
      <c r="C46" s="4" t="s">
        <v>78</v>
      </c>
      <c r="D46" s="4" t="s">
        <v>77</v>
      </c>
      <c r="E46" s="4">
        <v>601309</v>
      </c>
      <c r="F46" s="4"/>
      <c r="G46" s="4" t="s">
        <v>3</v>
      </c>
      <c r="H46" s="4" t="s">
        <v>2</v>
      </c>
      <c r="I46" s="4"/>
      <c r="J46" s="4" t="s">
        <v>15</v>
      </c>
      <c r="K46" s="6">
        <v>36693</v>
      </c>
      <c r="L46" s="4">
        <v>9929530242</v>
      </c>
      <c r="M46" s="4" t="s">
        <v>30</v>
      </c>
    </row>
    <row r="47" spans="1:13" s="5" customFormat="1" ht="17.25" customHeight="1" x14ac:dyDescent="0.25">
      <c r="A47" s="7">
        <v>43</v>
      </c>
      <c r="B47" s="4" t="s">
        <v>278</v>
      </c>
      <c r="C47" s="4" t="s">
        <v>277</v>
      </c>
      <c r="D47" s="4" t="s">
        <v>140</v>
      </c>
      <c r="E47" s="4">
        <v>600946</v>
      </c>
      <c r="F47" s="4"/>
      <c r="G47" s="4" t="s">
        <v>3</v>
      </c>
      <c r="H47" s="4" t="s">
        <v>8</v>
      </c>
      <c r="I47" s="4"/>
      <c r="J47" s="4" t="s">
        <v>15</v>
      </c>
      <c r="K47" s="6">
        <v>36692</v>
      </c>
      <c r="L47" s="4">
        <v>9602864264</v>
      </c>
      <c r="M47" s="4" t="s">
        <v>98</v>
      </c>
    </row>
    <row r="48" spans="1:13" s="5" customFormat="1" ht="17.25" customHeight="1" x14ac:dyDescent="0.25">
      <c r="A48" s="7">
        <v>44</v>
      </c>
      <c r="B48" s="4" t="s">
        <v>209</v>
      </c>
      <c r="C48" s="4" t="s">
        <v>208</v>
      </c>
      <c r="D48" s="4" t="s">
        <v>207</v>
      </c>
      <c r="E48" s="4">
        <v>600071</v>
      </c>
      <c r="F48" s="4"/>
      <c r="G48" s="4" t="s">
        <v>3</v>
      </c>
      <c r="H48" s="4" t="s">
        <v>8</v>
      </c>
      <c r="I48" s="4"/>
      <c r="J48" s="4" t="s">
        <v>7</v>
      </c>
      <c r="K48" s="6">
        <v>36342</v>
      </c>
      <c r="L48" s="4">
        <v>9057269947</v>
      </c>
      <c r="M48" s="4" t="s">
        <v>98</v>
      </c>
    </row>
    <row r="49" spans="1:13" s="5" customFormat="1" ht="17.25" customHeight="1" x14ac:dyDescent="0.25">
      <c r="A49" s="7">
        <v>45</v>
      </c>
      <c r="B49" s="4" t="s">
        <v>139</v>
      </c>
      <c r="C49" s="4" t="s">
        <v>138</v>
      </c>
      <c r="D49" s="4" t="s">
        <v>137</v>
      </c>
      <c r="E49" s="4">
        <v>578413</v>
      </c>
      <c r="F49" s="4"/>
      <c r="G49" s="4" t="s">
        <v>3</v>
      </c>
      <c r="H49" s="4" t="s">
        <v>49</v>
      </c>
      <c r="I49" s="4"/>
      <c r="J49" s="4" t="s">
        <v>48</v>
      </c>
      <c r="K49" s="6">
        <v>36781</v>
      </c>
      <c r="L49" s="4">
        <v>9664422951</v>
      </c>
      <c r="M49" s="4" t="s">
        <v>98</v>
      </c>
    </row>
    <row r="50" spans="1:13" s="5" customFormat="1" ht="17.25" customHeight="1" x14ac:dyDescent="0.25">
      <c r="A50" s="7">
        <v>46</v>
      </c>
      <c r="B50" s="4" t="s">
        <v>29</v>
      </c>
      <c r="C50" s="4" t="s">
        <v>28</v>
      </c>
      <c r="D50" s="4" t="s">
        <v>27</v>
      </c>
      <c r="E50" s="4">
        <v>601722</v>
      </c>
      <c r="F50" s="4"/>
      <c r="G50" s="4" t="s">
        <v>3</v>
      </c>
      <c r="H50" s="4" t="s">
        <v>2</v>
      </c>
      <c r="I50" s="4"/>
      <c r="J50" s="4" t="s">
        <v>15</v>
      </c>
      <c r="K50" s="6">
        <v>37433</v>
      </c>
      <c r="L50" s="4">
        <v>7976045480</v>
      </c>
      <c r="M50" s="4" t="s">
        <v>0</v>
      </c>
    </row>
    <row r="51" spans="1:13" s="5" customFormat="1" ht="17.25" customHeight="1" x14ac:dyDescent="0.25">
      <c r="A51" s="7">
        <v>47</v>
      </c>
      <c r="B51" s="4" t="s">
        <v>217</v>
      </c>
      <c r="C51" s="4" t="s">
        <v>216</v>
      </c>
      <c r="D51" s="4" t="s">
        <v>215</v>
      </c>
      <c r="E51" s="4">
        <v>577934</v>
      </c>
      <c r="F51" s="4"/>
      <c r="G51" s="4" t="s">
        <v>3</v>
      </c>
      <c r="H51" s="4" t="s">
        <v>8</v>
      </c>
      <c r="I51" s="4"/>
      <c r="J51" s="4" t="s">
        <v>7</v>
      </c>
      <c r="K51" s="6">
        <v>36228</v>
      </c>
      <c r="L51" s="4">
        <v>9829474875</v>
      </c>
      <c r="M51" s="4" t="s">
        <v>98</v>
      </c>
    </row>
    <row r="52" spans="1:13" s="5" customFormat="1" ht="17.25" customHeight="1" x14ac:dyDescent="0.25">
      <c r="A52" s="7">
        <v>48</v>
      </c>
      <c r="B52" s="4" t="s">
        <v>148</v>
      </c>
      <c r="C52" s="4" t="s">
        <v>147</v>
      </c>
      <c r="D52" s="4" t="s">
        <v>146</v>
      </c>
      <c r="E52" s="4">
        <v>603396</v>
      </c>
      <c r="F52" s="4"/>
      <c r="G52" s="4" t="s">
        <v>3</v>
      </c>
      <c r="H52" s="4" t="s">
        <v>2</v>
      </c>
      <c r="I52" s="4"/>
      <c r="J52" s="4" t="s">
        <v>1</v>
      </c>
      <c r="K52" s="6">
        <v>37398</v>
      </c>
      <c r="L52" s="4">
        <v>7014508394</v>
      </c>
      <c r="M52" s="4" t="s">
        <v>98</v>
      </c>
    </row>
    <row r="53" spans="1:13" s="5" customFormat="1" ht="17.25" customHeight="1" x14ac:dyDescent="0.25">
      <c r="A53" s="7">
        <v>49</v>
      </c>
      <c r="B53" s="4" t="s">
        <v>235</v>
      </c>
      <c r="C53" s="4" t="s">
        <v>234</v>
      </c>
      <c r="D53" s="4" t="s">
        <v>233</v>
      </c>
      <c r="E53" s="4">
        <v>602168</v>
      </c>
      <c r="F53" s="4"/>
      <c r="G53" s="4" t="s">
        <v>3</v>
      </c>
      <c r="H53" s="4" t="s">
        <v>17</v>
      </c>
      <c r="I53" s="4" t="s">
        <v>16</v>
      </c>
      <c r="J53" s="4" t="s">
        <v>15</v>
      </c>
      <c r="K53" s="6">
        <v>34554</v>
      </c>
      <c r="L53" s="4">
        <v>9024214198</v>
      </c>
      <c r="M53" s="4" t="s">
        <v>98</v>
      </c>
    </row>
    <row r="54" spans="1:13" s="5" customFormat="1" ht="17.25" customHeight="1" x14ac:dyDescent="0.25">
      <c r="A54" s="7">
        <v>50</v>
      </c>
      <c r="B54" s="4" t="s">
        <v>142</v>
      </c>
      <c r="C54" s="4" t="s">
        <v>141</v>
      </c>
      <c r="D54" s="4" t="s">
        <v>140</v>
      </c>
      <c r="E54" s="4">
        <v>574872</v>
      </c>
      <c r="F54" s="4"/>
      <c r="G54" s="4" t="s">
        <v>3</v>
      </c>
      <c r="H54" s="4" t="s">
        <v>49</v>
      </c>
      <c r="I54" s="4"/>
      <c r="J54" s="4" t="s">
        <v>48</v>
      </c>
      <c r="K54" s="6">
        <v>36948</v>
      </c>
      <c r="L54" s="4">
        <v>7300309153</v>
      </c>
      <c r="M54" s="4" t="s">
        <v>98</v>
      </c>
    </row>
    <row r="55" spans="1:13" s="5" customFormat="1" ht="17.25" customHeight="1" x14ac:dyDescent="0.25">
      <c r="A55" s="7">
        <v>51</v>
      </c>
      <c r="B55" s="4" t="s">
        <v>61</v>
      </c>
      <c r="C55" s="4" t="s">
        <v>60</v>
      </c>
      <c r="D55" s="4" t="s">
        <v>59</v>
      </c>
      <c r="E55" s="4">
        <v>600788</v>
      </c>
      <c r="F55" s="4"/>
      <c r="G55" s="4" t="s">
        <v>3</v>
      </c>
      <c r="H55" s="4" t="s">
        <v>49</v>
      </c>
      <c r="I55" s="4"/>
      <c r="J55" s="4" t="s">
        <v>48</v>
      </c>
      <c r="K55" s="6">
        <v>36697</v>
      </c>
      <c r="L55" s="4">
        <v>7297976762</v>
      </c>
      <c r="M55" s="4" t="s">
        <v>30</v>
      </c>
    </row>
    <row r="56" spans="1:13" s="5" customFormat="1" ht="17.25" customHeight="1" x14ac:dyDescent="0.25">
      <c r="A56" s="7">
        <v>52</v>
      </c>
      <c r="B56" s="4" t="s">
        <v>11</v>
      </c>
      <c r="C56" s="4" t="s">
        <v>10</v>
      </c>
      <c r="D56" s="4" t="s">
        <v>9</v>
      </c>
      <c r="E56" s="4">
        <v>825541</v>
      </c>
      <c r="F56" s="4"/>
      <c r="G56" s="4" t="s">
        <v>3</v>
      </c>
      <c r="H56" s="4" t="s">
        <v>8</v>
      </c>
      <c r="I56" s="4"/>
      <c r="J56" s="4" t="s">
        <v>7</v>
      </c>
      <c r="K56" s="6">
        <v>35985</v>
      </c>
      <c r="L56" s="4">
        <v>7412881060</v>
      </c>
      <c r="M56" s="4" t="s">
        <v>0</v>
      </c>
    </row>
    <row r="57" spans="1:13" s="5" customFormat="1" ht="17.25" customHeight="1" x14ac:dyDescent="0.25">
      <c r="A57" s="7">
        <v>53</v>
      </c>
      <c r="B57" s="4" t="s">
        <v>276</v>
      </c>
      <c r="C57" s="4" t="s">
        <v>275</v>
      </c>
      <c r="D57" s="4" t="s">
        <v>274</v>
      </c>
      <c r="E57" s="4">
        <v>601139</v>
      </c>
      <c r="F57" s="4"/>
      <c r="G57" s="4" t="s">
        <v>3</v>
      </c>
      <c r="H57" s="4" t="s">
        <v>17</v>
      </c>
      <c r="I57" s="4"/>
      <c r="J57" s="4" t="s">
        <v>15</v>
      </c>
      <c r="K57" s="6">
        <v>33667</v>
      </c>
      <c r="L57" s="4">
        <v>7357111547</v>
      </c>
      <c r="M57" s="4" t="s">
        <v>98</v>
      </c>
    </row>
    <row r="58" spans="1:13" s="5" customFormat="1" ht="17.25" customHeight="1" x14ac:dyDescent="0.25">
      <c r="A58" s="7">
        <v>54</v>
      </c>
      <c r="B58" s="4" t="s">
        <v>113</v>
      </c>
      <c r="C58" s="4" t="s">
        <v>112</v>
      </c>
      <c r="D58" s="4" t="s">
        <v>111</v>
      </c>
      <c r="E58" s="4">
        <v>735469</v>
      </c>
      <c r="F58" s="4"/>
      <c r="G58" s="4" t="s">
        <v>3</v>
      </c>
      <c r="H58" s="4" t="s">
        <v>49</v>
      </c>
      <c r="I58" s="4"/>
      <c r="J58" s="4" t="s">
        <v>48</v>
      </c>
      <c r="K58" s="6">
        <v>36114</v>
      </c>
      <c r="L58" s="4">
        <v>8875615175</v>
      </c>
      <c r="M58" s="4" t="s">
        <v>98</v>
      </c>
    </row>
    <row r="59" spans="1:13" s="5" customFormat="1" ht="17.25" customHeight="1" x14ac:dyDescent="0.25">
      <c r="A59" s="7">
        <v>55</v>
      </c>
      <c r="B59" s="4" t="s">
        <v>280</v>
      </c>
      <c r="C59" s="4" t="s">
        <v>275</v>
      </c>
      <c r="D59" s="4" t="s">
        <v>279</v>
      </c>
      <c r="E59" s="4">
        <v>602477</v>
      </c>
      <c r="F59" s="4"/>
      <c r="G59" s="4" t="s">
        <v>3</v>
      </c>
      <c r="H59" s="4" t="s">
        <v>49</v>
      </c>
      <c r="I59" s="4"/>
      <c r="J59" s="4" t="s">
        <v>15</v>
      </c>
      <c r="K59" s="6">
        <v>36255</v>
      </c>
      <c r="L59" s="4">
        <v>9649203023</v>
      </c>
      <c r="M59" s="4" t="s">
        <v>98</v>
      </c>
    </row>
    <row r="60" spans="1:13" s="5" customFormat="1" ht="17.25" customHeight="1" x14ac:dyDescent="0.25">
      <c r="A60" s="7">
        <v>56</v>
      </c>
      <c r="B60" s="4" t="s">
        <v>76</v>
      </c>
      <c r="C60" s="4" t="s">
        <v>75</v>
      </c>
      <c r="D60" s="4" t="s">
        <v>74</v>
      </c>
      <c r="E60" s="4">
        <v>868335</v>
      </c>
      <c r="F60" s="4"/>
      <c r="G60" s="4" t="s">
        <v>3</v>
      </c>
      <c r="H60" s="4" t="s">
        <v>17</v>
      </c>
      <c r="I60" s="4"/>
      <c r="J60" s="4" t="s">
        <v>15</v>
      </c>
      <c r="K60" s="6">
        <v>37632</v>
      </c>
      <c r="L60" s="4">
        <v>9352787279</v>
      </c>
      <c r="M60" s="4" t="s">
        <v>30</v>
      </c>
    </row>
    <row r="61" spans="1:13" s="5" customFormat="1" ht="17.25" customHeight="1" x14ac:dyDescent="0.25">
      <c r="A61" s="7">
        <v>57</v>
      </c>
      <c r="B61" s="4" t="s">
        <v>230</v>
      </c>
      <c r="C61" s="4" t="s">
        <v>229</v>
      </c>
      <c r="D61" s="4" t="s">
        <v>228</v>
      </c>
      <c r="E61" s="4">
        <v>600517</v>
      </c>
      <c r="F61" s="4"/>
      <c r="G61" s="4" t="s">
        <v>3</v>
      </c>
      <c r="H61" s="4" t="s">
        <v>8</v>
      </c>
      <c r="I61" s="4"/>
      <c r="J61" s="4" t="s">
        <v>15</v>
      </c>
      <c r="K61" s="6">
        <v>37631</v>
      </c>
      <c r="L61" s="4">
        <v>9672037480</v>
      </c>
      <c r="M61" s="4" t="s">
        <v>98</v>
      </c>
    </row>
    <row r="62" spans="1:13" s="5" customFormat="1" ht="17.25" customHeight="1" x14ac:dyDescent="0.25">
      <c r="A62" s="7">
        <v>58</v>
      </c>
      <c r="B62" s="4" t="s">
        <v>179</v>
      </c>
      <c r="C62" s="4" t="s">
        <v>178</v>
      </c>
      <c r="D62" s="4" t="s">
        <v>177</v>
      </c>
      <c r="E62" s="4">
        <v>600510</v>
      </c>
      <c r="F62" s="4"/>
      <c r="G62" s="4" t="s">
        <v>3</v>
      </c>
      <c r="H62" s="4" t="s">
        <v>2</v>
      </c>
      <c r="I62" s="4"/>
      <c r="J62" s="4" t="s">
        <v>1</v>
      </c>
      <c r="K62" s="6">
        <v>38211</v>
      </c>
      <c r="L62" s="4">
        <v>9828770632</v>
      </c>
      <c r="M62" s="4" t="s">
        <v>98</v>
      </c>
    </row>
    <row r="63" spans="1:13" s="5" customFormat="1" ht="17.25" customHeight="1" x14ac:dyDescent="0.25">
      <c r="A63" s="7">
        <v>59</v>
      </c>
      <c r="B63" s="4" t="s">
        <v>227</v>
      </c>
      <c r="C63" s="4" t="s">
        <v>226</v>
      </c>
      <c r="D63" s="4" t="s">
        <v>225</v>
      </c>
      <c r="E63" s="4">
        <v>600894</v>
      </c>
      <c r="F63" s="4"/>
      <c r="G63" s="4" t="s">
        <v>3</v>
      </c>
      <c r="H63" s="4" t="s">
        <v>49</v>
      </c>
      <c r="I63" s="4"/>
      <c r="J63" s="4" t="s">
        <v>15</v>
      </c>
      <c r="K63" s="6">
        <v>36047</v>
      </c>
      <c r="L63" s="4">
        <v>9928532646</v>
      </c>
      <c r="M63" s="4" t="s">
        <v>98</v>
      </c>
    </row>
    <row r="64" spans="1:13" s="5" customFormat="1" ht="17.25" customHeight="1" x14ac:dyDescent="0.25">
      <c r="A64" s="7">
        <v>60</v>
      </c>
      <c r="B64" s="4" t="s">
        <v>6</v>
      </c>
      <c r="C64" s="4" t="s">
        <v>5</v>
      </c>
      <c r="D64" s="4" t="s">
        <v>4</v>
      </c>
      <c r="E64" s="4">
        <v>603707</v>
      </c>
      <c r="F64" s="4"/>
      <c r="G64" s="4" t="s">
        <v>3</v>
      </c>
      <c r="H64" s="4" t="s">
        <v>2</v>
      </c>
      <c r="I64" s="4"/>
      <c r="J64" s="4" t="s">
        <v>1</v>
      </c>
      <c r="K64" s="6">
        <v>36773</v>
      </c>
      <c r="L64" s="4">
        <v>8690331181</v>
      </c>
      <c r="M64" s="4" t="s">
        <v>0</v>
      </c>
    </row>
    <row r="65" spans="1:13" s="5" customFormat="1" ht="17.25" customHeight="1" x14ac:dyDescent="0.25">
      <c r="A65" s="7">
        <v>61</v>
      </c>
      <c r="B65" s="4" t="s">
        <v>197</v>
      </c>
      <c r="C65" s="4" t="s">
        <v>196</v>
      </c>
      <c r="D65" s="4" t="s">
        <v>195</v>
      </c>
      <c r="E65" s="4">
        <v>601037</v>
      </c>
      <c r="F65" s="4"/>
      <c r="G65" s="4" t="s">
        <v>3</v>
      </c>
      <c r="H65" s="4" t="s">
        <v>8</v>
      </c>
      <c r="I65" s="4"/>
      <c r="J65" s="4" t="s">
        <v>7</v>
      </c>
      <c r="K65" s="6">
        <v>37330</v>
      </c>
      <c r="L65" s="4">
        <v>9602929982</v>
      </c>
      <c r="M65" s="4" t="s">
        <v>98</v>
      </c>
    </row>
    <row r="66" spans="1:13" s="5" customFormat="1" ht="17.25" customHeight="1" x14ac:dyDescent="0.25">
      <c r="A66" s="7">
        <v>62</v>
      </c>
      <c r="B66" s="4" t="s">
        <v>101</v>
      </c>
      <c r="C66" s="4" t="s">
        <v>100</v>
      </c>
      <c r="D66" s="4" t="s">
        <v>99</v>
      </c>
      <c r="E66" s="4">
        <v>891738</v>
      </c>
      <c r="F66" s="4"/>
      <c r="G66" s="4" t="s">
        <v>3</v>
      </c>
      <c r="H66" s="4" t="s">
        <v>37</v>
      </c>
      <c r="I66" s="4"/>
      <c r="J66" s="4" t="s">
        <v>41</v>
      </c>
      <c r="K66" s="6">
        <v>35032</v>
      </c>
      <c r="L66" s="4">
        <v>9414617229</v>
      </c>
      <c r="M66" s="4" t="s">
        <v>98</v>
      </c>
    </row>
    <row r="67" spans="1:13" s="5" customFormat="1" ht="17.25" customHeight="1" x14ac:dyDescent="0.25">
      <c r="A67" s="7">
        <v>63</v>
      </c>
      <c r="B67" s="4" t="s">
        <v>238</v>
      </c>
      <c r="C67" s="4" t="s">
        <v>237</v>
      </c>
      <c r="D67" s="4" t="s">
        <v>236</v>
      </c>
      <c r="E67" s="4">
        <v>601295</v>
      </c>
      <c r="F67" s="4"/>
      <c r="G67" s="4" t="s">
        <v>3</v>
      </c>
      <c r="H67" s="4" t="s">
        <v>17</v>
      </c>
      <c r="I67" s="4"/>
      <c r="J67" s="4" t="s">
        <v>15</v>
      </c>
      <c r="K67" s="6">
        <v>37544</v>
      </c>
      <c r="L67" s="4">
        <v>8003521990</v>
      </c>
      <c r="M67" s="4" t="s">
        <v>98</v>
      </c>
    </row>
    <row r="68" spans="1:13" s="5" customFormat="1" ht="17.25" customHeight="1" x14ac:dyDescent="0.25">
      <c r="A68" s="7">
        <v>64</v>
      </c>
      <c r="B68" s="4" t="s">
        <v>67</v>
      </c>
      <c r="C68" s="4" t="s">
        <v>66</v>
      </c>
      <c r="D68" s="4" t="s">
        <v>65</v>
      </c>
      <c r="E68" s="4">
        <v>600776</v>
      </c>
      <c r="F68" s="4"/>
      <c r="G68" s="4" t="s">
        <v>3</v>
      </c>
      <c r="H68" s="4" t="s">
        <v>8</v>
      </c>
      <c r="I68" s="4"/>
      <c r="J68" s="4" t="s">
        <v>7</v>
      </c>
      <c r="K68" s="6">
        <v>36417</v>
      </c>
      <c r="L68" s="4">
        <v>9461141049</v>
      </c>
      <c r="M68" s="4" t="s">
        <v>30</v>
      </c>
    </row>
    <row r="69" spans="1:13" s="5" customFormat="1" ht="17.25" customHeight="1" x14ac:dyDescent="0.25">
      <c r="A69" s="7">
        <v>65</v>
      </c>
      <c r="B69" s="4" t="s">
        <v>173</v>
      </c>
      <c r="C69" s="4" t="s">
        <v>172</v>
      </c>
      <c r="D69" s="4" t="s">
        <v>171</v>
      </c>
      <c r="E69" s="4">
        <v>601764</v>
      </c>
      <c r="F69" s="4"/>
      <c r="G69" s="4" t="s">
        <v>3</v>
      </c>
      <c r="H69" s="4" t="s">
        <v>8</v>
      </c>
      <c r="I69" s="4"/>
      <c r="J69" s="4" t="s">
        <v>7</v>
      </c>
      <c r="K69" s="6">
        <v>36974</v>
      </c>
      <c r="L69" s="4">
        <v>9982102287</v>
      </c>
      <c r="M69" s="4" t="s">
        <v>98</v>
      </c>
    </row>
    <row r="70" spans="1:13" s="5" customFormat="1" ht="17.25" customHeight="1" x14ac:dyDescent="0.25">
      <c r="A70" s="7">
        <v>66</v>
      </c>
      <c r="B70" s="4" t="s">
        <v>107</v>
      </c>
      <c r="C70" s="4" t="s">
        <v>106</v>
      </c>
      <c r="D70" s="4" t="s">
        <v>105</v>
      </c>
      <c r="E70" s="4">
        <v>540869</v>
      </c>
      <c r="F70" s="4"/>
      <c r="G70" s="4" t="s">
        <v>3</v>
      </c>
      <c r="H70" s="4" t="s">
        <v>37</v>
      </c>
      <c r="I70" s="4"/>
      <c r="J70" s="4" t="s">
        <v>41</v>
      </c>
      <c r="K70" s="6">
        <v>37207</v>
      </c>
      <c r="L70" s="4">
        <v>9602546511</v>
      </c>
      <c r="M70" s="4" t="s">
        <v>98</v>
      </c>
    </row>
    <row r="71" spans="1:13" s="5" customFormat="1" ht="17.25" customHeight="1" x14ac:dyDescent="0.25">
      <c r="A71" s="7">
        <v>67</v>
      </c>
      <c r="B71" s="4" t="s">
        <v>167</v>
      </c>
      <c r="C71" s="4" t="s">
        <v>166</v>
      </c>
      <c r="D71" s="4" t="s">
        <v>99</v>
      </c>
      <c r="E71" s="4">
        <v>868448</v>
      </c>
      <c r="F71" s="4"/>
      <c r="G71" s="4" t="s">
        <v>3</v>
      </c>
      <c r="H71" s="4" t="s">
        <v>37</v>
      </c>
      <c r="I71" s="4"/>
      <c r="J71" s="4" t="s">
        <v>36</v>
      </c>
      <c r="K71" s="6">
        <v>35905</v>
      </c>
      <c r="L71" s="4">
        <v>8003584682</v>
      </c>
      <c r="M71" s="4" t="s">
        <v>98</v>
      </c>
    </row>
    <row r="72" spans="1:13" s="5" customFormat="1" ht="17.25" customHeight="1" x14ac:dyDescent="0.25">
      <c r="A72" s="7">
        <v>68</v>
      </c>
      <c r="B72" s="4" t="s">
        <v>145</v>
      </c>
      <c r="C72" s="4" t="s">
        <v>144</v>
      </c>
      <c r="D72" s="4" t="s">
        <v>143</v>
      </c>
      <c r="E72" s="4">
        <v>603702</v>
      </c>
      <c r="F72" s="4"/>
      <c r="G72" s="4" t="s">
        <v>3</v>
      </c>
      <c r="H72" s="4" t="s">
        <v>49</v>
      </c>
      <c r="I72" s="4"/>
      <c r="J72" s="4" t="s">
        <v>48</v>
      </c>
      <c r="K72" s="6">
        <v>37631</v>
      </c>
      <c r="L72" s="4">
        <v>7424893508</v>
      </c>
      <c r="M72" s="4" t="s">
        <v>98</v>
      </c>
    </row>
    <row r="73" spans="1:13" s="5" customFormat="1" ht="17.25" customHeight="1" x14ac:dyDescent="0.25">
      <c r="A73" s="7">
        <v>69</v>
      </c>
      <c r="B73" s="4" t="s">
        <v>214</v>
      </c>
      <c r="C73" s="4" t="s">
        <v>213</v>
      </c>
      <c r="D73" s="4" t="s">
        <v>212</v>
      </c>
      <c r="E73" s="4">
        <v>827609</v>
      </c>
      <c r="F73" s="4"/>
      <c r="G73" s="4" t="s">
        <v>3</v>
      </c>
      <c r="H73" s="4" t="s">
        <v>8</v>
      </c>
      <c r="I73" s="4"/>
      <c r="J73" s="4" t="s">
        <v>7</v>
      </c>
      <c r="K73" s="6">
        <v>37300</v>
      </c>
      <c r="L73" s="4">
        <v>8005802732</v>
      </c>
      <c r="M73" s="4" t="s">
        <v>98</v>
      </c>
    </row>
    <row r="74" spans="1:13" s="5" customFormat="1" ht="17.25" customHeight="1" x14ac:dyDescent="0.25">
      <c r="A74" s="7">
        <v>70</v>
      </c>
      <c r="B74" s="4" t="s">
        <v>200</v>
      </c>
      <c r="C74" s="4" t="s">
        <v>199</v>
      </c>
      <c r="D74" s="4" t="s">
        <v>198</v>
      </c>
      <c r="E74" s="4">
        <v>600564</v>
      </c>
      <c r="F74" s="4"/>
      <c r="G74" s="4" t="s">
        <v>3</v>
      </c>
      <c r="H74" s="4" t="s">
        <v>2</v>
      </c>
      <c r="I74" s="4"/>
      <c r="J74" s="4" t="s">
        <v>1</v>
      </c>
      <c r="K74" s="6">
        <v>37474</v>
      </c>
      <c r="L74" s="4">
        <v>9929262821</v>
      </c>
      <c r="M74" s="4" t="s">
        <v>98</v>
      </c>
    </row>
    <row r="75" spans="1:13" s="5" customFormat="1" ht="17.25" customHeight="1" x14ac:dyDescent="0.25">
      <c r="A75" s="7">
        <v>71</v>
      </c>
      <c r="B75" s="4" t="s">
        <v>288</v>
      </c>
      <c r="C75" s="4" t="s">
        <v>287</v>
      </c>
      <c r="D75" s="4" t="s">
        <v>286</v>
      </c>
      <c r="E75" s="4">
        <v>575100</v>
      </c>
      <c r="F75" s="4"/>
      <c r="G75" s="4" t="s">
        <v>3</v>
      </c>
      <c r="H75" s="4" t="s">
        <v>2</v>
      </c>
      <c r="I75" s="4"/>
      <c r="J75" s="4" t="s">
        <v>15</v>
      </c>
      <c r="K75" s="6">
        <v>37182</v>
      </c>
      <c r="L75" s="4">
        <v>8696193371</v>
      </c>
      <c r="M75" s="4" t="s">
        <v>98</v>
      </c>
    </row>
    <row r="76" spans="1:13" s="5" customFormat="1" ht="17.25" customHeight="1" x14ac:dyDescent="0.25">
      <c r="A76" s="7">
        <v>72</v>
      </c>
      <c r="B76" s="4" t="s">
        <v>247</v>
      </c>
      <c r="C76" s="4" t="s">
        <v>246</v>
      </c>
      <c r="D76" s="4" t="s">
        <v>245</v>
      </c>
      <c r="E76" s="4">
        <v>600226</v>
      </c>
      <c r="F76" s="4"/>
      <c r="G76" s="4" t="s">
        <v>3</v>
      </c>
      <c r="H76" s="4" t="s">
        <v>32</v>
      </c>
      <c r="I76" s="4"/>
      <c r="J76" s="4" t="s">
        <v>15</v>
      </c>
      <c r="K76" s="6">
        <v>37472</v>
      </c>
      <c r="L76" s="4">
        <v>8949915240</v>
      </c>
      <c r="M76" s="4" t="s">
        <v>98</v>
      </c>
    </row>
    <row r="77" spans="1:13" s="5" customFormat="1" ht="17.25" customHeight="1" x14ac:dyDescent="0.25">
      <c r="A77" s="7">
        <v>73</v>
      </c>
      <c r="B77" s="4" t="s">
        <v>194</v>
      </c>
      <c r="C77" s="4" t="s">
        <v>193</v>
      </c>
      <c r="D77" s="4" t="s">
        <v>192</v>
      </c>
      <c r="E77" s="4">
        <v>603843</v>
      </c>
      <c r="F77" s="4"/>
      <c r="G77" s="4" t="s">
        <v>3</v>
      </c>
      <c r="H77" s="4" t="s">
        <v>8</v>
      </c>
      <c r="I77" s="4"/>
      <c r="J77" s="4" t="s">
        <v>7</v>
      </c>
      <c r="K77" s="6">
        <v>37328</v>
      </c>
      <c r="L77" s="4">
        <v>9352601299</v>
      </c>
      <c r="M77" s="4" t="s">
        <v>98</v>
      </c>
    </row>
    <row r="78" spans="1:13" s="5" customFormat="1" ht="17.25" customHeight="1" x14ac:dyDescent="0.25">
      <c r="A78" s="7">
        <v>74</v>
      </c>
      <c r="B78" s="4" t="s">
        <v>88</v>
      </c>
      <c r="C78" s="4" t="s">
        <v>87</v>
      </c>
      <c r="D78" s="4" t="s">
        <v>86</v>
      </c>
      <c r="E78" s="4">
        <v>602749</v>
      </c>
      <c r="F78" s="4"/>
      <c r="G78" s="4" t="s">
        <v>3</v>
      </c>
      <c r="H78" s="4" t="s">
        <v>17</v>
      </c>
      <c r="I78" s="4"/>
      <c r="J78" s="4" t="s">
        <v>15</v>
      </c>
      <c r="K78" s="6">
        <v>36654</v>
      </c>
      <c r="L78" s="4">
        <v>7878012464</v>
      </c>
      <c r="M78" s="4" t="s">
        <v>30</v>
      </c>
    </row>
    <row r="79" spans="1:13" s="5" customFormat="1" ht="17.25" customHeight="1" x14ac:dyDescent="0.25">
      <c r="A79" s="7">
        <v>75</v>
      </c>
      <c r="B79" s="4" t="s">
        <v>188</v>
      </c>
      <c r="C79" s="4" t="s">
        <v>187</v>
      </c>
      <c r="D79" s="4" t="s">
        <v>186</v>
      </c>
      <c r="E79" s="4">
        <v>600154</v>
      </c>
      <c r="F79" s="4"/>
      <c r="G79" s="4" t="s">
        <v>3</v>
      </c>
      <c r="H79" s="4" t="s">
        <v>8</v>
      </c>
      <c r="I79" s="4"/>
      <c r="J79" s="4" t="s">
        <v>7</v>
      </c>
      <c r="K79" s="6">
        <v>35923</v>
      </c>
      <c r="L79" s="4">
        <v>7014818164</v>
      </c>
      <c r="M79" s="4" t="s">
        <v>98</v>
      </c>
    </row>
    <row r="80" spans="1:13" s="5" customFormat="1" ht="17.25" customHeight="1" x14ac:dyDescent="0.25">
      <c r="A80" s="7">
        <v>76</v>
      </c>
      <c r="B80" s="4" t="s">
        <v>270</v>
      </c>
      <c r="C80" s="4" t="s">
        <v>269</v>
      </c>
      <c r="D80" s="4" t="s">
        <v>268</v>
      </c>
      <c r="E80" s="4">
        <v>601844</v>
      </c>
      <c r="F80" s="4"/>
      <c r="G80" s="4" t="s">
        <v>3</v>
      </c>
      <c r="H80" s="4" t="s">
        <v>8</v>
      </c>
      <c r="I80" s="4"/>
      <c r="J80" s="4" t="s">
        <v>15</v>
      </c>
      <c r="K80" s="6">
        <v>36723</v>
      </c>
      <c r="L80" s="4">
        <v>7073545431</v>
      </c>
      <c r="M80" s="4" t="s">
        <v>98</v>
      </c>
    </row>
    <row r="81" spans="1:13" s="5" customFormat="1" ht="17.25" customHeight="1" x14ac:dyDescent="0.25">
      <c r="A81" s="7">
        <v>77</v>
      </c>
      <c r="B81" s="4" t="s">
        <v>291</v>
      </c>
      <c r="C81" s="4" t="s">
        <v>290</v>
      </c>
      <c r="D81" s="4" t="s">
        <v>289</v>
      </c>
      <c r="E81" s="4">
        <v>602232</v>
      </c>
      <c r="F81" s="4"/>
      <c r="G81" s="4" t="s">
        <v>3</v>
      </c>
      <c r="H81" s="4" t="s">
        <v>8</v>
      </c>
      <c r="I81" s="4" t="s">
        <v>16</v>
      </c>
      <c r="J81" s="4" t="s">
        <v>15</v>
      </c>
      <c r="K81" s="6">
        <v>34397</v>
      </c>
      <c r="L81" s="4">
        <v>7869235618</v>
      </c>
      <c r="M81" s="4" t="s">
        <v>98</v>
      </c>
    </row>
    <row r="82" spans="1:13" s="5" customFormat="1" ht="17.25" customHeight="1" x14ac:dyDescent="0.25">
      <c r="A82" s="7">
        <v>78</v>
      </c>
      <c r="B82" s="4" t="s">
        <v>326</v>
      </c>
      <c r="C82" s="4" t="s">
        <v>266</v>
      </c>
      <c r="D82" s="4" t="s">
        <v>180</v>
      </c>
      <c r="E82" s="4">
        <v>601653</v>
      </c>
      <c r="F82" s="4"/>
      <c r="G82" s="4" t="s">
        <v>3</v>
      </c>
      <c r="H82" s="4" t="s">
        <v>8</v>
      </c>
      <c r="I82" s="4"/>
      <c r="J82" s="4" t="s">
        <v>15</v>
      </c>
      <c r="K82" s="6">
        <v>36356</v>
      </c>
      <c r="L82" s="4">
        <v>9828781765</v>
      </c>
      <c r="M82" s="4" t="s">
        <v>98</v>
      </c>
    </row>
    <row r="83" spans="1:13" s="5" customFormat="1" ht="17.25" customHeight="1" x14ac:dyDescent="0.25">
      <c r="A83" s="7">
        <v>79</v>
      </c>
      <c r="B83" s="4" t="s">
        <v>23</v>
      </c>
      <c r="C83" s="4" t="s">
        <v>22</v>
      </c>
      <c r="D83" s="4" t="s">
        <v>21</v>
      </c>
      <c r="E83" s="4">
        <v>576686</v>
      </c>
      <c r="F83" s="4"/>
      <c r="G83" s="4" t="s">
        <v>3</v>
      </c>
      <c r="H83" s="4" t="s">
        <v>17</v>
      </c>
      <c r="I83" s="4" t="s">
        <v>16</v>
      </c>
      <c r="J83" s="4" t="s">
        <v>15</v>
      </c>
      <c r="K83" s="6">
        <v>36955</v>
      </c>
      <c r="L83" s="4">
        <v>7597332810</v>
      </c>
      <c r="M83" s="4" t="s">
        <v>0</v>
      </c>
    </row>
    <row r="84" spans="1:13" s="5" customFormat="1" ht="17.25" customHeight="1" x14ac:dyDescent="0.25">
      <c r="A84" s="7">
        <v>80</v>
      </c>
      <c r="B84" s="4" t="s">
        <v>122</v>
      </c>
      <c r="C84" s="4" t="s">
        <v>121</v>
      </c>
      <c r="D84" s="4" t="s">
        <v>120</v>
      </c>
      <c r="E84" s="4">
        <v>579426</v>
      </c>
      <c r="F84" s="4"/>
      <c r="G84" s="4" t="s">
        <v>3</v>
      </c>
      <c r="H84" s="4" t="s">
        <v>49</v>
      </c>
      <c r="I84" s="4"/>
      <c r="J84" s="4" t="s">
        <v>48</v>
      </c>
      <c r="K84" s="6">
        <v>36399</v>
      </c>
      <c r="L84" s="4">
        <v>9602217778</v>
      </c>
      <c r="M84" s="4" t="s">
        <v>98</v>
      </c>
    </row>
    <row r="85" spans="1:13" s="5" customFormat="1" ht="17.25" customHeight="1" x14ac:dyDescent="0.25">
      <c r="A85" s="7">
        <v>81</v>
      </c>
      <c r="B85" s="4" t="s">
        <v>294</v>
      </c>
      <c r="C85" s="4" t="s">
        <v>293</v>
      </c>
      <c r="D85" s="4" t="s">
        <v>292</v>
      </c>
      <c r="E85" s="4">
        <v>601636</v>
      </c>
      <c r="F85" s="4"/>
      <c r="G85" s="4" t="s">
        <v>3</v>
      </c>
      <c r="H85" s="4" t="s">
        <v>17</v>
      </c>
      <c r="I85" s="4"/>
      <c r="J85" s="4" t="s">
        <v>15</v>
      </c>
      <c r="K85" s="6">
        <v>37159</v>
      </c>
      <c r="L85" s="4">
        <v>7742762456</v>
      </c>
      <c r="M85" s="4" t="s">
        <v>98</v>
      </c>
    </row>
    <row r="86" spans="1:13" s="5" customFormat="1" ht="17.25" customHeight="1" x14ac:dyDescent="0.25">
      <c r="A86" s="7">
        <v>82</v>
      </c>
      <c r="B86" s="4" t="s">
        <v>85</v>
      </c>
      <c r="C86" s="4" t="s">
        <v>84</v>
      </c>
      <c r="D86" s="4" t="s">
        <v>83</v>
      </c>
      <c r="E86" s="4">
        <v>602648</v>
      </c>
      <c r="F86" s="4"/>
      <c r="G86" s="4" t="s">
        <v>3</v>
      </c>
      <c r="H86" s="4" t="s">
        <v>8</v>
      </c>
      <c r="I86" s="4"/>
      <c r="J86" s="4" t="s">
        <v>15</v>
      </c>
      <c r="K86" s="6">
        <v>36768</v>
      </c>
      <c r="L86" s="4">
        <v>9521416699</v>
      </c>
      <c r="M86" s="4" t="s">
        <v>30</v>
      </c>
    </row>
    <row r="87" spans="1:13" s="5" customFormat="1" ht="17.25" customHeight="1" x14ac:dyDescent="0.25">
      <c r="A87" s="7">
        <v>83</v>
      </c>
      <c r="B87" s="4" t="s">
        <v>136</v>
      </c>
      <c r="C87" s="4" t="s">
        <v>135</v>
      </c>
      <c r="D87" s="4" t="s">
        <v>134</v>
      </c>
      <c r="E87" s="4">
        <v>601045</v>
      </c>
      <c r="F87" s="4"/>
      <c r="G87" s="4" t="s">
        <v>3</v>
      </c>
      <c r="H87" s="4" t="s">
        <v>49</v>
      </c>
      <c r="I87" s="4"/>
      <c r="J87" s="4" t="s">
        <v>48</v>
      </c>
      <c r="K87" s="6">
        <v>36382</v>
      </c>
      <c r="L87" s="4">
        <v>9587478855</v>
      </c>
      <c r="M87" s="4" t="s">
        <v>98</v>
      </c>
    </row>
    <row r="88" spans="1:13" s="5" customFormat="1" ht="17.25" customHeight="1" x14ac:dyDescent="0.25">
      <c r="A88" s="7">
        <v>84</v>
      </c>
      <c r="B88" s="4" t="s">
        <v>82</v>
      </c>
      <c r="C88" s="4" t="s">
        <v>81</v>
      </c>
      <c r="D88" s="4" t="s">
        <v>80</v>
      </c>
      <c r="E88" s="4">
        <v>601039</v>
      </c>
      <c r="F88" s="4"/>
      <c r="G88" s="4" t="s">
        <v>3</v>
      </c>
      <c r="H88" s="4" t="s">
        <v>8</v>
      </c>
      <c r="I88" s="4" t="s">
        <v>16</v>
      </c>
      <c r="J88" s="4" t="s">
        <v>15</v>
      </c>
      <c r="K88" s="6">
        <v>37522</v>
      </c>
      <c r="L88" s="4">
        <v>9929940975</v>
      </c>
      <c r="M88" s="4" t="s">
        <v>30</v>
      </c>
    </row>
    <row r="89" spans="1:13" s="5" customFormat="1" ht="17.25" customHeight="1" x14ac:dyDescent="0.25">
      <c r="A89" s="7">
        <v>85</v>
      </c>
      <c r="B89" s="4" t="s">
        <v>283</v>
      </c>
      <c r="C89" s="4" t="s">
        <v>282</v>
      </c>
      <c r="D89" s="4" t="s">
        <v>281</v>
      </c>
      <c r="E89" s="4">
        <v>602854</v>
      </c>
      <c r="F89" s="4"/>
      <c r="G89" s="4" t="s">
        <v>3</v>
      </c>
      <c r="H89" s="4" t="s">
        <v>49</v>
      </c>
      <c r="I89" s="4"/>
      <c r="J89" s="4" t="s">
        <v>15</v>
      </c>
      <c r="K89" s="6">
        <v>36896</v>
      </c>
      <c r="L89" s="4">
        <v>8209801275</v>
      </c>
      <c r="M89" s="4" t="s">
        <v>98</v>
      </c>
    </row>
    <row r="90" spans="1:13" s="5" customFormat="1" ht="17.25" customHeight="1" x14ac:dyDescent="0.25">
      <c r="A90" s="7">
        <v>86</v>
      </c>
      <c r="B90" s="4" t="s">
        <v>104</v>
      </c>
      <c r="C90" s="4" t="s">
        <v>103</v>
      </c>
      <c r="D90" s="4" t="s">
        <v>102</v>
      </c>
      <c r="E90" s="4">
        <v>542105</v>
      </c>
      <c r="F90" s="4"/>
      <c r="G90" s="4" t="s">
        <v>3</v>
      </c>
      <c r="H90" s="4" t="s">
        <v>37</v>
      </c>
      <c r="I90" s="4"/>
      <c r="J90" s="4" t="s">
        <v>41</v>
      </c>
      <c r="K90" s="6">
        <v>36920</v>
      </c>
      <c r="L90" s="4">
        <v>7665493098</v>
      </c>
      <c r="M90" s="4" t="s">
        <v>98</v>
      </c>
    </row>
    <row r="91" spans="1:13" s="5" customFormat="1" ht="17.25" customHeight="1" x14ac:dyDescent="0.25">
      <c r="A91" s="7">
        <v>87</v>
      </c>
      <c r="B91" s="4" t="s">
        <v>211</v>
      </c>
      <c r="C91" s="4" t="s">
        <v>210</v>
      </c>
      <c r="D91" s="4" t="s">
        <v>99</v>
      </c>
      <c r="E91" s="4">
        <v>574443</v>
      </c>
      <c r="F91" s="4"/>
      <c r="G91" s="4" t="s">
        <v>3</v>
      </c>
      <c r="H91" s="4" t="s">
        <v>8</v>
      </c>
      <c r="I91" s="4"/>
      <c r="J91" s="4" t="s">
        <v>7</v>
      </c>
      <c r="K91" s="6">
        <v>37080</v>
      </c>
      <c r="L91" s="4">
        <v>8000295443</v>
      </c>
      <c r="M91" s="4" t="s">
        <v>98</v>
      </c>
    </row>
    <row r="92" spans="1:13" s="5" customFormat="1" ht="26.25" customHeight="1" x14ac:dyDescent="0.25">
      <c r="A92" s="7">
        <v>88</v>
      </c>
      <c r="B92" s="4" t="s">
        <v>20</v>
      </c>
      <c r="C92" s="4" t="s">
        <v>19</v>
      </c>
      <c r="D92" s="4" t="s">
        <v>18</v>
      </c>
      <c r="E92" s="4">
        <v>602550</v>
      </c>
      <c r="F92" s="4"/>
      <c r="G92" s="4" t="s">
        <v>3</v>
      </c>
      <c r="H92" s="4" t="s">
        <v>17</v>
      </c>
      <c r="I92" s="4" t="s">
        <v>16</v>
      </c>
      <c r="J92" s="4" t="s">
        <v>15</v>
      </c>
      <c r="K92" s="6">
        <v>36722</v>
      </c>
      <c r="L92" s="4">
        <v>9983434330</v>
      </c>
      <c r="M92" s="4" t="s">
        <v>0</v>
      </c>
    </row>
    <row r="93" spans="1:13" s="5" customFormat="1" ht="17.25" customHeight="1" x14ac:dyDescent="0.25">
      <c r="A93" s="7">
        <v>89</v>
      </c>
      <c r="B93" s="4" t="s">
        <v>110</v>
      </c>
      <c r="C93" s="4" t="s">
        <v>109</v>
      </c>
      <c r="D93" s="4" t="s">
        <v>108</v>
      </c>
      <c r="E93" s="4">
        <v>867716</v>
      </c>
      <c r="F93" s="4"/>
      <c r="G93" s="4" t="s">
        <v>3</v>
      </c>
      <c r="H93" s="4" t="s">
        <v>49</v>
      </c>
      <c r="I93" s="4"/>
      <c r="J93" s="4" t="s">
        <v>48</v>
      </c>
      <c r="K93" s="6">
        <v>34868</v>
      </c>
      <c r="L93" s="4">
        <v>9509104056</v>
      </c>
      <c r="M93" s="4" t="s">
        <v>98</v>
      </c>
    </row>
    <row r="94" spans="1:13" s="5" customFormat="1" ht="17.25" customHeight="1" x14ac:dyDescent="0.25">
      <c r="A94" s="7">
        <v>90</v>
      </c>
      <c r="B94" s="4" t="s">
        <v>116</v>
      </c>
      <c r="C94" s="4" t="s">
        <v>115</v>
      </c>
      <c r="D94" s="4" t="s">
        <v>114</v>
      </c>
      <c r="E94" s="4">
        <v>603140</v>
      </c>
      <c r="F94" s="4"/>
      <c r="G94" s="4" t="s">
        <v>3</v>
      </c>
      <c r="H94" s="4" t="s">
        <v>49</v>
      </c>
      <c r="I94" s="4"/>
      <c r="J94" s="4" t="s">
        <v>48</v>
      </c>
      <c r="K94" s="6">
        <v>37640</v>
      </c>
      <c r="L94" s="4">
        <v>7742555442</v>
      </c>
      <c r="M94" s="4" t="s">
        <v>98</v>
      </c>
    </row>
    <row r="95" spans="1:13" s="5" customFormat="1" ht="17.25" customHeight="1" x14ac:dyDescent="0.25">
      <c r="A95" s="7">
        <v>91</v>
      </c>
      <c r="B95" s="4" t="s">
        <v>297</v>
      </c>
      <c r="C95" s="4" t="s">
        <v>296</v>
      </c>
      <c r="D95" s="4" t="s">
        <v>295</v>
      </c>
      <c r="E95" s="4">
        <v>602869</v>
      </c>
      <c r="F95" s="4"/>
      <c r="G95" s="4" t="s">
        <v>3</v>
      </c>
      <c r="H95" s="4" t="s">
        <v>2</v>
      </c>
      <c r="I95" s="4"/>
      <c r="J95" s="4" t="s">
        <v>15</v>
      </c>
      <c r="K95" s="6">
        <v>37282</v>
      </c>
      <c r="L95" s="4">
        <v>9462561612</v>
      </c>
      <c r="M95" s="4" t="s">
        <v>98</v>
      </c>
    </row>
    <row r="96" spans="1:13" s="5" customFormat="1" ht="17.25" customHeight="1" x14ac:dyDescent="0.25">
      <c r="A96" s="7">
        <v>92</v>
      </c>
      <c r="B96" s="4" t="s">
        <v>273</v>
      </c>
      <c r="C96" s="4" t="s">
        <v>272</v>
      </c>
      <c r="D96" s="4" t="s">
        <v>271</v>
      </c>
      <c r="E96" s="4">
        <v>600333</v>
      </c>
      <c r="F96" s="4"/>
      <c r="G96" s="4" t="s">
        <v>3</v>
      </c>
      <c r="H96" s="4" t="s">
        <v>49</v>
      </c>
      <c r="I96" s="4"/>
      <c r="J96" s="4" t="s">
        <v>15</v>
      </c>
      <c r="K96" s="6">
        <v>37600</v>
      </c>
      <c r="L96" s="4">
        <v>9660414128</v>
      </c>
      <c r="M96" s="4" t="s">
        <v>98</v>
      </c>
    </row>
    <row r="97" spans="1:13" s="5" customFormat="1" ht="17.25" customHeight="1" x14ac:dyDescent="0.25">
      <c r="A97" s="7">
        <v>93</v>
      </c>
      <c r="B97" s="4" t="s">
        <v>55</v>
      </c>
      <c r="C97" s="4" t="s">
        <v>54</v>
      </c>
      <c r="D97" s="4" t="s">
        <v>53</v>
      </c>
      <c r="E97" s="4">
        <v>602032</v>
      </c>
      <c r="F97" s="4"/>
      <c r="G97" s="4" t="s">
        <v>3</v>
      </c>
      <c r="H97" s="4" t="s">
        <v>49</v>
      </c>
      <c r="I97" s="4"/>
      <c r="J97" s="4" t="s">
        <v>48</v>
      </c>
      <c r="K97" s="6">
        <v>36607</v>
      </c>
      <c r="L97" s="4">
        <v>9784642315</v>
      </c>
      <c r="M97" s="4" t="s">
        <v>30</v>
      </c>
    </row>
    <row r="98" spans="1:13" s="5" customFormat="1" ht="17.25" customHeight="1" x14ac:dyDescent="0.25">
      <c r="A98" s="7">
        <v>94</v>
      </c>
      <c r="B98" s="4" t="s">
        <v>44</v>
      </c>
      <c r="C98" s="4" t="s">
        <v>43</v>
      </c>
      <c r="D98" s="4" t="s">
        <v>42</v>
      </c>
      <c r="E98" s="4">
        <v>890279</v>
      </c>
      <c r="F98" s="4"/>
      <c r="G98" s="4" t="s">
        <v>3</v>
      </c>
      <c r="H98" s="4" t="s">
        <v>37</v>
      </c>
      <c r="I98" s="4"/>
      <c r="J98" s="4" t="s">
        <v>41</v>
      </c>
      <c r="K98" s="6">
        <v>37171</v>
      </c>
      <c r="L98" s="4">
        <v>7742938574</v>
      </c>
      <c r="M98" s="4" t="s">
        <v>30</v>
      </c>
    </row>
    <row r="99" spans="1:13" s="5" customFormat="1" ht="17.25" customHeight="1" x14ac:dyDescent="0.25">
      <c r="A99" s="7">
        <v>95</v>
      </c>
      <c r="B99" s="4" t="s">
        <v>241</v>
      </c>
      <c r="C99" s="4" t="s">
        <v>240</v>
      </c>
      <c r="D99" s="4" t="s">
        <v>239</v>
      </c>
      <c r="E99" s="4">
        <v>600965</v>
      </c>
      <c r="F99" s="4"/>
      <c r="G99" s="4" t="s">
        <v>3</v>
      </c>
      <c r="H99" s="4" t="s">
        <v>17</v>
      </c>
      <c r="I99" s="4"/>
      <c r="J99" s="4" t="s">
        <v>15</v>
      </c>
      <c r="K99" s="6">
        <v>31051</v>
      </c>
      <c r="L99" s="4">
        <v>9829319843</v>
      </c>
      <c r="M99" s="4" t="s">
        <v>98</v>
      </c>
    </row>
    <row r="100" spans="1:13" s="5" customFormat="1" ht="17.25" customHeight="1" x14ac:dyDescent="0.25">
      <c r="A100" s="7">
        <v>96</v>
      </c>
      <c r="B100" s="4" t="s">
        <v>159</v>
      </c>
      <c r="C100" s="4" t="s">
        <v>158</v>
      </c>
      <c r="D100" s="4" t="s">
        <v>157</v>
      </c>
      <c r="E100" s="4">
        <v>736271</v>
      </c>
      <c r="F100" s="4"/>
      <c r="G100" s="4" t="s">
        <v>3</v>
      </c>
      <c r="H100" s="4" t="s">
        <v>37</v>
      </c>
      <c r="I100" s="4"/>
      <c r="J100" s="4" t="s">
        <v>36</v>
      </c>
      <c r="K100" s="6">
        <v>36431</v>
      </c>
      <c r="L100" s="4">
        <v>9509569651</v>
      </c>
      <c r="M100" s="4" t="s">
        <v>98</v>
      </c>
    </row>
    <row r="101" spans="1:13" s="5" customFormat="1" ht="17.25" customHeight="1" x14ac:dyDescent="0.25">
      <c r="A101" s="7">
        <v>97</v>
      </c>
      <c r="B101" s="4" t="s">
        <v>185</v>
      </c>
      <c r="C101" s="4" t="s">
        <v>184</v>
      </c>
      <c r="D101" s="4" t="s">
        <v>183</v>
      </c>
      <c r="E101" s="4">
        <v>575261</v>
      </c>
      <c r="F101" s="4"/>
      <c r="G101" s="4" t="s">
        <v>3</v>
      </c>
      <c r="H101" s="4" t="s">
        <v>8</v>
      </c>
      <c r="I101" s="4"/>
      <c r="J101" s="4" t="s">
        <v>7</v>
      </c>
      <c r="K101" s="6">
        <v>37217</v>
      </c>
      <c r="L101" s="4">
        <v>9352830765</v>
      </c>
      <c r="M101" s="4" t="s">
        <v>98</v>
      </c>
    </row>
    <row r="104" spans="1:13" ht="34.5" customHeight="1" x14ac:dyDescent="0.25">
      <c r="C104" s="19" t="s">
        <v>312</v>
      </c>
    </row>
    <row r="105" spans="1:13" hidden="1" x14ac:dyDescent="0.25">
      <c r="A105" s="267"/>
      <c r="B105" s="267"/>
      <c r="C105" s="267"/>
      <c r="D105" s="20"/>
      <c r="E105" s="20"/>
      <c r="F105" s="20"/>
      <c r="G105" s="20"/>
    </row>
    <row r="106" spans="1:13" ht="8.25" customHeight="1" x14ac:dyDescent="0.25">
      <c r="A106" s="268"/>
      <c r="B106" s="268"/>
      <c r="C106" s="268"/>
      <c r="D106" s="20"/>
      <c r="E106" s="20"/>
      <c r="F106" s="20"/>
      <c r="G106" s="20"/>
    </row>
    <row r="107" spans="1:13" x14ac:dyDescent="0.25">
      <c r="A107" s="258" t="s">
        <v>311</v>
      </c>
      <c r="B107" s="258"/>
      <c r="C107" s="258"/>
      <c r="D107" s="258"/>
      <c r="E107" s="258"/>
      <c r="F107" s="258"/>
      <c r="G107" s="258"/>
    </row>
    <row r="108" spans="1:13" ht="3.75" customHeight="1" x14ac:dyDescent="0.25">
      <c r="A108" s="258" t="s">
        <v>322</v>
      </c>
      <c r="B108" s="258"/>
      <c r="C108" s="258"/>
      <c r="D108" s="258"/>
      <c r="E108" s="258"/>
      <c r="F108" s="259"/>
      <c r="G108" s="259"/>
    </row>
    <row r="109" spans="1:13" ht="22.5" x14ac:dyDescent="0.25">
      <c r="A109" s="21" t="s">
        <v>323</v>
      </c>
      <c r="B109" s="21" t="s">
        <v>307</v>
      </c>
      <c r="C109" s="21" t="s">
        <v>306</v>
      </c>
      <c r="D109" s="21" t="s">
        <v>305</v>
      </c>
      <c r="E109" s="21" t="s">
        <v>308</v>
      </c>
      <c r="F109" s="21"/>
      <c r="G109" s="260" t="s">
        <v>324</v>
      </c>
      <c r="H109" s="260"/>
    </row>
    <row r="110" spans="1:13" ht="22.5" customHeight="1" x14ac:dyDescent="0.25">
      <c r="A110" s="7">
        <v>1</v>
      </c>
      <c r="B110" s="21" t="s">
        <v>267</v>
      </c>
      <c r="C110" s="21" t="s">
        <v>266</v>
      </c>
      <c r="D110" s="21" t="s">
        <v>180</v>
      </c>
      <c r="E110" s="22">
        <v>601653</v>
      </c>
      <c r="F110" s="22"/>
      <c r="G110" s="257" t="s">
        <v>325</v>
      </c>
      <c r="H110" s="257"/>
    </row>
    <row r="111" spans="1:13" ht="22.5" customHeight="1" x14ac:dyDescent="0.25">
      <c r="A111" s="7">
        <v>2</v>
      </c>
      <c r="B111" s="21" t="s">
        <v>265</v>
      </c>
      <c r="C111" s="21" t="s">
        <v>264</v>
      </c>
      <c r="D111" s="21" t="s">
        <v>180</v>
      </c>
      <c r="E111" s="22">
        <v>602507</v>
      </c>
      <c r="F111" s="22"/>
      <c r="G111" s="257" t="s">
        <v>325</v>
      </c>
      <c r="H111" s="257"/>
    </row>
    <row r="112" spans="1:13" ht="22.5" customHeight="1" x14ac:dyDescent="0.25">
      <c r="A112" s="7">
        <v>3</v>
      </c>
      <c r="B112" s="21" t="s">
        <v>206</v>
      </c>
      <c r="C112" s="21" t="s">
        <v>205</v>
      </c>
      <c r="D112" s="21" t="s">
        <v>204</v>
      </c>
      <c r="E112" s="22">
        <v>868465</v>
      </c>
      <c r="F112" s="22"/>
      <c r="G112" s="257" t="s">
        <v>325</v>
      </c>
      <c r="H112" s="257"/>
    </row>
    <row r="113" spans="1:8" ht="22.5" customHeight="1" x14ac:dyDescent="0.25">
      <c r="A113" s="7">
        <v>4</v>
      </c>
      <c r="B113" s="21" t="s">
        <v>156</v>
      </c>
      <c r="C113" s="21" t="s">
        <v>155</v>
      </c>
      <c r="D113" s="21" t="s">
        <v>137</v>
      </c>
      <c r="E113" s="22">
        <v>827982</v>
      </c>
      <c r="F113" s="22"/>
      <c r="G113" s="257" t="s">
        <v>325</v>
      </c>
      <c r="H113" s="257"/>
    </row>
    <row r="114" spans="1:8" ht="22.5" customHeight="1" x14ac:dyDescent="0.25">
      <c r="A114" s="7">
        <v>5</v>
      </c>
      <c r="B114" s="21" t="s">
        <v>64</v>
      </c>
      <c r="C114" s="21" t="s">
        <v>63</v>
      </c>
      <c r="D114" s="21" t="s">
        <v>62</v>
      </c>
      <c r="E114" s="22">
        <v>781808</v>
      </c>
      <c r="F114" s="22"/>
      <c r="G114" s="257" t="s">
        <v>325</v>
      </c>
      <c r="H114" s="257"/>
    </row>
  </sheetData>
  <sortState ref="B120:L181">
    <sortCondition ref="B120"/>
  </sortState>
  <mergeCells count="13">
    <mergeCell ref="A1:M1"/>
    <mergeCell ref="A2:M2"/>
    <mergeCell ref="A3:M3"/>
    <mergeCell ref="A105:C105"/>
    <mergeCell ref="A106:C106"/>
    <mergeCell ref="G111:H111"/>
    <mergeCell ref="G112:H112"/>
    <mergeCell ref="G113:H113"/>
    <mergeCell ref="G114:H114"/>
    <mergeCell ref="A107:G107"/>
    <mergeCell ref="A108:G108"/>
    <mergeCell ref="G109:H109"/>
    <mergeCell ref="G110:H110"/>
  </mergeCells>
  <pageMargins left="0.23622047244094491" right="0.23622047244094491" top="0.23622047244094491" bottom="0.31496062992125984" header="0.15748031496062992" footer="0.31496062992125984"/>
  <pageSetup paperSize="9" scale="7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topLeftCell="A190" workbookViewId="0">
      <selection activeCell="C96" sqref="C96"/>
    </sheetView>
  </sheetViews>
  <sheetFormatPr defaultRowHeight="15" x14ac:dyDescent="0.25"/>
  <cols>
    <col min="1" max="1" width="5.28515625" style="3" customWidth="1"/>
    <col min="2" max="2" width="34.5703125" style="1" customWidth="1"/>
    <col min="3" max="3" width="36.140625" customWidth="1"/>
    <col min="4" max="4" width="23.140625" customWidth="1"/>
    <col min="5" max="5" width="12.85546875" customWidth="1"/>
    <col min="6" max="6" width="10.140625" customWidth="1"/>
    <col min="7" max="7" width="11.7109375" customWidth="1"/>
    <col min="8" max="8" width="9.28515625" customWidth="1"/>
    <col min="9" max="9" width="12.7109375" customWidth="1"/>
    <col min="10" max="12" width="13.42578125" style="3" customWidth="1"/>
    <col min="13" max="13" width="13.7109375" style="3" customWidth="1"/>
    <col min="14" max="14" width="12.140625" customWidth="1"/>
  </cols>
  <sheetData>
    <row r="1" spans="1:14" ht="26.25" customHeight="1" x14ac:dyDescent="0.25">
      <c r="A1" s="274" t="s">
        <v>312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</row>
    <row r="2" spans="1:14" x14ac:dyDescent="0.25">
      <c r="A2" s="238" t="s">
        <v>311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55"/>
    </row>
    <row r="3" spans="1:14" x14ac:dyDescent="0.25">
      <c r="A3" s="256" t="s">
        <v>315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</row>
    <row r="4" spans="1:14" s="5" customFormat="1" ht="22.5" x14ac:dyDescent="0.25">
      <c r="A4" s="26" t="s">
        <v>309</v>
      </c>
      <c r="B4" s="4" t="s">
        <v>307</v>
      </c>
      <c r="C4" s="4" t="s">
        <v>306</v>
      </c>
      <c r="D4" s="4" t="s">
        <v>305</v>
      </c>
      <c r="E4" s="4" t="s">
        <v>308</v>
      </c>
      <c r="F4" s="4"/>
      <c r="G4" s="4" t="s">
        <v>304</v>
      </c>
      <c r="H4" s="4" t="s">
        <v>303</v>
      </c>
      <c r="I4" s="4" t="s">
        <v>302</v>
      </c>
      <c r="J4" s="4" t="s">
        <v>301</v>
      </c>
      <c r="K4" s="4" t="s">
        <v>300</v>
      </c>
      <c r="L4" s="4" t="s">
        <v>299</v>
      </c>
      <c r="M4" s="4" t="s">
        <v>298</v>
      </c>
    </row>
    <row r="5" spans="1:14" s="5" customFormat="1" ht="17.25" customHeight="1" x14ac:dyDescent="0.25">
      <c r="A5" s="26">
        <v>1</v>
      </c>
      <c r="B5" s="4" t="s">
        <v>328</v>
      </c>
      <c r="C5" s="4" t="s">
        <v>57</v>
      </c>
      <c r="D5" s="4" t="s">
        <v>56</v>
      </c>
      <c r="E5" s="4">
        <v>577174</v>
      </c>
      <c r="F5" s="4"/>
      <c r="G5" s="4" t="s">
        <v>3</v>
      </c>
      <c r="H5" s="4" t="s">
        <v>2</v>
      </c>
      <c r="I5" s="4"/>
      <c r="J5" s="4" t="s">
        <v>1</v>
      </c>
      <c r="K5" s="6">
        <v>36387</v>
      </c>
      <c r="L5" s="4">
        <v>9511576570</v>
      </c>
      <c r="M5" s="4" t="s">
        <v>30</v>
      </c>
    </row>
    <row r="6" spans="1:14" s="5" customFormat="1" ht="17.25" customHeight="1" x14ac:dyDescent="0.25">
      <c r="A6" s="26">
        <v>2</v>
      </c>
      <c r="B6" s="4" t="s">
        <v>220</v>
      </c>
      <c r="C6" s="4" t="s">
        <v>219</v>
      </c>
      <c r="D6" s="4" t="s">
        <v>218</v>
      </c>
      <c r="E6" s="4">
        <v>602066</v>
      </c>
      <c r="F6" s="4"/>
      <c r="G6" s="4" t="s">
        <v>3</v>
      </c>
      <c r="H6" s="4" t="s">
        <v>32</v>
      </c>
      <c r="I6" s="4"/>
      <c r="J6" s="4" t="s">
        <v>31</v>
      </c>
      <c r="K6" s="6">
        <v>34885</v>
      </c>
      <c r="L6" s="4">
        <v>7851932525</v>
      </c>
      <c r="M6" s="4" t="s">
        <v>98</v>
      </c>
    </row>
    <row r="7" spans="1:14" s="5" customFormat="1" ht="17.25" customHeight="1" x14ac:dyDescent="0.25">
      <c r="A7" s="26">
        <v>3</v>
      </c>
      <c r="B7" s="4" t="s">
        <v>329</v>
      </c>
      <c r="C7" s="4" t="s">
        <v>34</v>
      </c>
      <c r="D7" s="4" t="s">
        <v>33</v>
      </c>
      <c r="E7" s="4">
        <v>737185</v>
      </c>
      <c r="F7" s="4"/>
      <c r="G7" s="4" t="s">
        <v>3</v>
      </c>
      <c r="H7" s="4" t="s">
        <v>32</v>
      </c>
      <c r="I7" s="4"/>
      <c r="J7" s="4" t="s">
        <v>31</v>
      </c>
      <c r="K7" s="6">
        <v>36304</v>
      </c>
      <c r="L7" s="4">
        <v>7665183398</v>
      </c>
      <c r="M7" s="4" t="s">
        <v>30</v>
      </c>
    </row>
    <row r="8" spans="1:14" s="5" customFormat="1" ht="17.25" customHeight="1" x14ac:dyDescent="0.25">
      <c r="A8" s="26">
        <v>4</v>
      </c>
      <c r="B8" s="4" t="s">
        <v>91</v>
      </c>
      <c r="C8" s="4" t="s">
        <v>90</v>
      </c>
      <c r="D8" s="4" t="s">
        <v>89</v>
      </c>
      <c r="E8" s="4">
        <v>603754</v>
      </c>
      <c r="F8" s="4"/>
      <c r="G8" s="4" t="s">
        <v>3</v>
      </c>
      <c r="H8" s="4" t="s">
        <v>2</v>
      </c>
      <c r="I8" s="4"/>
      <c r="J8" s="4" t="s">
        <v>15</v>
      </c>
      <c r="K8" s="6">
        <v>36383</v>
      </c>
      <c r="L8" s="4">
        <v>7976534944</v>
      </c>
      <c r="M8" s="4" t="s">
        <v>30</v>
      </c>
    </row>
    <row r="9" spans="1:14" s="5" customFormat="1" ht="17.25" customHeight="1" x14ac:dyDescent="0.25">
      <c r="A9" s="26">
        <v>5</v>
      </c>
      <c r="B9" s="4" t="s">
        <v>330</v>
      </c>
      <c r="C9" s="4" t="s">
        <v>181</v>
      </c>
      <c r="D9" s="4" t="s">
        <v>180</v>
      </c>
      <c r="E9" s="4">
        <v>575991</v>
      </c>
      <c r="F9" s="4"/>
      <c r="G9" s="4" t="s">
        <v>3</v>
      </c>
      <c r="H9" s="4" t="s">
        <v>8</v>
      </c>
      <c r="I9" s="4"/>
      <c r="J9" s="4" t="s">
        <v>7</v>
      </c>
      <c r="K9" s="6">
        <v>37414</v>
      </c>
      <c r="L9" s="4">
        <v>8824126347</v>
      </c>
      <c r="M9" s="4" t="s">
        <v>98</v>
      </c>
    </row>
    <row r="10" spans="1:14" s="5" customFormat="1" ht="17.25" customHeight="1" x14ac:dyDescent="0.25">
      <c r="A10" s="26">
        <v>6</v>
      </c>
      <c r="B10" s="4" t="s">
        <v>253</v>
      </c>
      <c r="C10" s="4" t="s">
        <v>252</v>
      </c>
      <c r="D10" s="4" t="s">
        <v>251</v>
      </c>
      <c r="E10" s="4">
        <v>600573</v>
      </c>
      <c r="F10" s="4"/>
      <c r="G10" s="4" t="s">
        <v>3</v>
      </c>
      <c r="H10" s="4" t="s">
        <v>17</v>
      </c>
      <c r="I10" s="4" t="s">
        <v>250</v>
      </c>
      <c r="J10" s="4" t="s">
        <v>15</v>
      </c>
      <c r="K10" s="6">
        <v>35049</v>
      </c>
      <c r="L10" s="4">
        <v>9413982755</v>
      </c>
      <c r="M10" s="4" t="s">
        <v>98</v>
      </c>
    </row>
    <row r="11" spans="1:14" s="5" customFormat="1" ht="17.25" customHeight="1" x14ac:dyDescent="0.25">
      <c r="A11" s="26">
        <v>7</v>
      </c>
      <c r="B11" s="4" t="s">
        <v>346</v>
      </c>
      <c r="C11" s="4" t="s">
        <v>127</v>
      </c>
      <c r="D11" s="4" t="s">
        <v>126</v>
      </c>
      <c r="E11" s="4">
        <v>890543</v>
      </c>
      <c r="F11" s="4"/>
      <c r="G11" s="4" t="s">
        <v>3</v>
      </c>
      <c r="H11" s="4" t="s">
        <v>37</v>
      </c>
      <c r="I11" s="4"/>
      <c r="J11" s="4" t="s">
        <v>41</v>
      </c>
      <c r="K11" s="6">
        <v>36865</v>
      </c>
      <c r="L11" s="4">
        <v>9116907636</v>
      </c>
      <c r="M11" s="4" t="s">
        <v>98</v>
      </c>
    </row>
    <row r="12" spans="1:14" s="5" customFormat="1" ht="17.25" customHeight="1" x14ac:dyDescent="0.25">
      <c r="A12" s="26">
        <v>8</v>
      </c>
      <c r="B12" s="4" t="s">
        <v>345</v>
      </c>
      <c r="C12" s="4" t="s">
        <v>63</v>
      </c>
      <c r="D12" s="4" t="s">
        <v>62</v>
      </c>
      <c r="E12" s="4">
        <v>781808</v>
      </c>
      <c r="F12" s="4"/>
      <c r="G12" s="4" t="s">
        <v>3</v>
      </c>
      <c r="H12" s="4" t="s">
        <v>8</v>
      </c>
      <c r="I12" s="4"/>
      <c r="J12" s="4" t="s">
        <v>7</v>
      </c>
      <c r="K12" s="6">
        <v>36404</v>
      </c>
      <c r="L12" s="4">
        <v>7728098517</v>
      </c>
      <c r="M12" s="4" t="s">
        <v>30</v>
      </c>
    </row>
    <row r="13" spans="1:14" s="5" customFormat="1" ht="17.25" customHeight="1" x14ac:dyDescent="0.25">
      <c r="A13" s="26">
        <v>9</v>
      </c>
      <c r="B13" s="4" t="s">
        <v>331</v>
      </c>
      <c r="C13" s="4" t="s">
        <v>205</v>
      </c>
      <c r="D13" s="4" t="s">
        <v>204</v>
      </c>
      <c r="E13" s="4">
        <v>868465</v>
      </c>
      <c r="F13" s="4"/>
      <c r="G13" s="4" t="s">
        <v>3</v>
      </c>
      <c r="H13" s="4" t="s">
        <v>8</v>
      </c>
      <c r="I13" s="4"/>
      <c r="J13" s="4" t="s">
        <v>7</v>
      </c>
      <c r="K13" s="6">
        <v>36318</v>
      </c>
      <c r="L13" s="4">
        <v>8107140931</v>
      </c>
      <c r="M13" s="4" t="s">
        <v>98</v>
      </c>
    </row>
    <row r="14" spans="1:14" s="5" customFormat="1" ht="17.25" customHeight="1" x14ac:dyDescent="0.25">
      <c r="A14" s="26">
        <v>10</v>
      </c>
      <c r="B14" s="4" t="s">
        <v>232</v>
      </c>
      <c r="C14" s="4" t="s">
        <v>231</v>
      </c>
      <c r="D14" s="4" t="s">
        <v>134</v>
      </c>
      <c r="E14" s="4">
        <v>575177</v>
      </c>
      <c r="F14" s="4"/>
      <c r="G14" s="4" t="s">
        <v>3</v>
      </c>
      <c r="H14" s="4" t="s">
        <v>8</v>
      </c>
      <c r="I14" s="4"/>
      <c r="J14" s="4" t="s">
        <v>15</v>
      </c>
      <c r="K14" s="6">
        <v>35045</v>
      </c>
      <c r="L14" s="4">
        <v>9829349155</v>
      </c>
      <c r="M14" s="4" t="s">
        <v>98</v>
      </c>
    </row>
    <row r="15" spans="1:14" s="5" customFormat="1" ht="17.25" customHeight="1" x14ac:dyDescent="0.25">
      <c r="A15" s="26">
        <v>11</v>
      </c>
      <c r="B15" s="4" t="s">
        <v>332</v>
      </c>
      <c r="C15" s="4" t="s">
        <v>155</v>
      </c>
      <c r="D15" s="4" t="s">
        <v>137</v>
      </c>
      <c r="E15" s="4">
        <v>827982</v>
      </c>
      <c r="F15" s="4"/>
      <c r="G15" s="4" t="s">
        <v>3</v>
      </c>
      <c r="H15" s="4" t="s">
        <v>49</v>
      </c>
      <c r="I15" s="4"/>
      <c r="J15" s="4" t="s">
        <v>48</v>
      </c>
      <c r="K15" s="6">
        <v>36611</v>
      </c>
      <c r="L15" s="4">
        <v>8769406805</v>
      </c>
      <c r="M15" s="4" t="s">
        <v>98</v>
      </c>
    </row>
    <row r="16" spans="1:14" s="5" customFormat="1" ht="17.25" customHeight="1" x14ac:dyDescent="0.25">
      <c r="A16" s="26">
        <v>12</v>
      </c>
      <c r="B16" s="4" t="s">
        <v>444</v>
      </c>
      <c r="C16" s="4" t="s">
        <v>124</v>
      </c>
      <c r="D16" s="4" t="s">
        <v>123</v>
      </c>
      <c r="E16" s="4">
        <v>574955</v>
      </c>
      <c r="F16" s="4"/>
      <c r="G16" s="4" t="s">
        <v>3</v>
      </c>
      <c r="H16" s="4" t="s">
        <v>49</v>
      </c>
      <c r="I16" s="4"/>
      <c r="J16" s="4" t="s">
        <v>48</v>
      </c>
      <c r="K16" s="6">
        <v>36347</v>
      </c>
      <c r="L16" s="4">
        <v>9351557300</v>
      </c>
      <c r="M16" s="4" t="s">
        <v>98</v>
      </c>
    </row>
    <row r="17" spans="1:13" s="5" customFormat="1" ht="17.25" customHeight="1" x14ac:dyDescent="0.25">
      <c r="A17" s="26">
        <v>13</v>
      </c>
      <c r="B17" s="4" t="s">
        <v>222</v>
      </c>
      <c r="C17" s="4" t="s">
        <v>221</v>
      </c>
      <c r="D17" s="4" t="s">
        <v>12</v>
      </c>
      <c r="E17" s="4">
        <v>601296</v>
      </c>
      <c r="F17" s="4"/>
      <c r="G17" s="4" t="s">
        <v>3</v>
      </c>
      <c r="H17" s="4" t="s">
        <v>2</v>
      </c>
      <c r="I17" s="4"/>
      <c r="J17" s="4" t="s">
        <v>1</v>
      </c>
      <c r="K17" s="6">
        <v>36571</v>
      </c>
      <c r="L17" s="4">
        <v>7852076967</v>
      </c>
      <c r="M17" s="4" t="s">
        <v>98</v>
      </c>
    </row>
    <row r="18" spans="1:13" s="5" customFormat="1" ht="17.25" customHeight="1" x14ac:dyDescent="0.25">
      <c r="A18" s="26">
        <v>14</v>
      </c>
      <c r="B18" s="4" t="s">
        <v>26</v>
      </c>
      <c r="C18" s="4" t="s">
        <v>25</v>
      </c>
      <c r="D18" s="4" t="s">
        <v>24</v>
      </c>
      <c r="E18" s="4">
        <v>600808</v>
      </c>
      <c r="F18" s="4"/>
      <c r="G18" s="4" t="s">
        <v>3</v>
      </c>
      <c r="H18" s="4" t="s">
        <v>2</v>
      </c>
      <c r="I18" s="4" t="s">
        <v>16</v>
      </c>
      <c r="J18" s="4" t="s">
        <v>15</v>
      </c>
      <c r="K18" s="6">
        <v>36838</v>
      </c>
      <c r="L18" s="4">
        <v>8290516908</v>
      </c>
      <c r="M18" s="4" t="s">
        <v>0</v>
      </c>
    </row>
    <row r="19" spans="1:13" s="5" customFormat="1" ht="17.25" customHeight="1" x14ac:dyDescent="0.25">
      <c r="A19" s="26">
        <v>15</v>
      </c>
      <c r="B19" s="4" t="s">
        <v>47</v>
      </c>
      <c r="C19" s="4" t="s">
        <v>46</v>
      </c>
      <c r="D19" s="4" t="s">
        <v>45</v>
      </c>
      <c r="E19" s="4">
        <v>835528</v>
      </c>
      <c r="F19" s="4"/>
      <c r="G19" s="4" t="s">
        <v>3</v>
      </c>
      <c r="H19" s="4" t="s">
        <v>2</v>
      </c>
      <c r="I19" s="4" t="s">
        <v>16</v>
      </c>
      <c r="J19" s="4" t="s">
        <v>1</v>
      </c>
      <c r="K19" s="6">
        <v>36643</v>
      </c>
      <c r="L19" s="4">
        <v>9602669890</v>
      </c>
      <c r="M19" s="4" t="s">
        <v>30</v>
      </c>
    </row>
    <row r="20" spans="1:13" s="5" customFormat="1" ht="17.25" customHeight="1" x14ac:dyDescent="0.25">
      <c r="A20" s="26">
        <v>16</v>
      </c>
      <c r="B20" s="4" t="s">
        <v>333</v>
      </c>
      <c r="C20" s="4" t="s">
        <v>39</v>
      </c>
      <c r="D20" s="4" t="s">
        <v>38</v>
      </c>
      <c r="E20" s="4">
        <v>744183</v>
      </c>
      <c r="F20" s="4"/>
      <c r="G20" s="4" t="s">
        <v>3</v>
      </c>
      <c r="H20" s="4" t="s">
        <v>37</v>
      </c>
      <c r="I20" s="4"/>
      <c r="J20" s="4" t="s">
        <v>36</v>
      </c>
      <c r="K20" s="6">
        <v>37085</v>
      </c>
      <c r="L20" s="4">
        <v>8619548104</v>
      </c>
      <c r="M20" s="4" t="s">
        <v>30</v>
      </c>
    </row>
    <row r="21" spans="1:13" s="5" customFormat="1" ht="17.25" customHeight="1" x14ac:dyDescent="0.25">
      <c r="A21" s="26">
        <v>17</v>
      </c>
      <c r="B21" s="4" t="s">
        <v>263</v>
      </c>
      <c r="C21" s="4" t="s">
        <v>187</v>
      </c>
      <c r="D21" s="4" t="s">
        <v>262</v>
      </c>
      <c r="E21" s="4">
        <v>601905</v>
      </c>
      <c r="F21" s="4"/>
      <c r="G21" s="4" t="s">
        <v>3</v>
      </c>
      <c r="H21" s="4" t="s">
        <v>261</v>
      </c>
      <c r="I21" s="4"/>
      <c r="J21" s="4" t="s">
        <v>15</v>
      </c>
      <c r="K21" s="6">
        <v>37067</v>
      </c>
      <c r="L21" s="4">
        <v>9799965463</v>
      </c>
      <c r="M21" s="4" t="s">
        <v>98</v>
      </c>
    </row>
    <row r="22" spans="1:13" s="5" customFormat="1" ht="17.25" customHeight="1" x14ac:dyDescent="0.25">
      <c r="A22" s="26">
        <v>18</v>
      </c>
      <c r="B22" s="4" t="s">
        <v>441</v>
      </c>
      <c r="C22" s="4" t="s">
        <v>164</v>
      </c>
      <c r="D22" s="4" t="s">
        <v>163</v>
      </c>
      <c r="E22" s="4">
        <v>863155</v>
      </c>
      <c r="F22" s="4"/>
      <c r="G22" s="4" t="s">
        <v>3</v>
      </c>
      <c r="H22" s="4" t="s">
        <v>37</v>
      </c>
      <c r="I22" s="4"/>
      <c r="J22" s="4" t="s">
        <v>36</v>
      </c>
      <c r="K22" s="6">
        <v>36540</v>
      </c>
      <c r="L22" s="4">
        <v>8949341357</v>
      </c>
      <c r="M22" s="4" t="s">
        <v>98</v>
      </c>
    </row>
    <row r="23" spans="1:13" s="5" customFormat="1" ht="17.25" customHeight="1" x14ac:dyDescent="0.25">
      <c r="A23" s="26">
        <v>19</v>
      </c>
      <c r="B23" s="4" t="s">
        <v>334</v>
      </c>
      <c r="C23" s="4" t="s">
        <v>13</v>
      </c>
      <c r="D23" s="4" t="s">
        <v>12</v>
      </c>
      <c r="E23" s="4">
        <v>600910</v>
      </c>
      <c r="F23" s="4"/>
      <c r="G23" s="4" t="s">
        <v>3</v>
      </c>
      <c r="H23" s="4" t="s">
        <v>8</v>
      </c>
      <c r="I23" s="4"/>
      <c r="J23" s="4" t="s">
        <v>7</v>
      </c>
      <c r="K23" s="6">
        <v>36418</v>
      </c>
      <c r="L23" s="4">
        <v>9413162081</v>
      </c>
      <c r="M23" s="4" t="s">
        <v>0</v>
      </c>
    </row>
    <row r="24" spans="1:13" s="5" customFormat="1" ht="17.25" customHeight="1" x14ac:dyDescent="0.25">
      <c r="A24" s="26">
        <v>20</v>
      </c>
      <c r="B24" s="4" t="s">
        <v>440</v>
      </c>
      <c r="C24" s="4" t="s">
        <v>202</v>
      </c>
      <c r="D24" s="4" t="s">
        <v>201</v>
      </c>
      <c r="E24" s="4">
        <v>600539</v>
      </c>
      <c r="F24" s="4"/>
      <c r="G24" s="4" t="s">
        <v>3</v>
      </c>
      <c r="H24" s="4" t="s">
        <v>8</v>
      </c>
      <c r="I24" s="4"/>
      <c r="J24" s="4" t="s">
        <v>7</v>
      </c>
      <c r="K24" s="6">
        <v>36442</v>
      </c>
      <c r="L24" s="4">
        <v>8690401263</v>
      </c>
      <c r="M24" s="4" t="s">
        <v>98</v>
      </c>
    </row>
    <row r="25" spans="1:13" s="5" customFormat="1" ht="17.25" customHeight="1" x14ac:dyDescent="0.25">
      <c r="A25" s="26">
        <v>21</v>
      </c>
      <c r="B25" s="4" t="s">
        <v>443</v>
      </c>
      <c r="C25" s="4" t="s">
        <v>132</v>
      </c>
      <c r="D25" s="4" t="s">
        <v>123</v>
      </c>
      <c r="E25" s="4">
        <v>596347</v>
      </c>
      <c r="F25" s="4"/>
      <c r="G25" s="4" t="s">
        <v>3</v>
      </c>
      <c r="H25" s="4" t="s">
        <v>32</v>
      </c>
      <c r="I25" s="4"/>
      <c r="J25" s="4" t="s">
        <v>31</v>
      </c>
      <c r="K25" s="6">
        <v>37305</v>
      </c>
      <c r="L25" s="4">
        <v>7412907921</v>
      </c>
      <c r="M25" s="4" t="s">
        <v>98</v>
      </c>
    </row>
    <row r="26" spans="1:13" s="5" customFormat="1" ht="17.25" customHeight="1" x14ac:dyDescent="0.25">
      <c r="A26" s="26">
        <v>22</v>
      </c>
      <c r="B26" s="4" t="s">
        <v>94</v>
      </c>
      <c r="C26" s="4" t="s">
        <v>93</v>
      </c>
      <c r="D26" s="4" t="s">
        <v>92</v>
      </c>
      <c r="E26" s="4">
        <v>600568</v>
      </c>
      <c r="F26" s="4"/>
      <c r="G26" s="4" t="s">
        <v>3</v>
      </c>
      <c r="H26" s="4" t="s">
        <v>49</v>
      </c>
      <c r="I26" s="4"/>
      <c r="J26" s="4" t="s">
        <v>15</v>
      </c>
      <c r="K26" s="6">
        <v>37150</v>
      </c>
      <c r="L26" s="4">
        <v>7877928343</v>
      </c>
      <c r="M26" s="4" t="s">
        <v>30</v>
      </c>
    </row>
    <row r="27" spans="1:13" s="5" customFormat="1" ht="17.25" customHeight="1" x14ac:dyDescent="0.25">
      <c r="A27" s="26">
        <v>23</v>
      </c>
      <c r="B27" s="4" t="s">
        <v>335</v>
      </c>
      <c r="C27" s="4" t="s">
        <v>118</v>
      </c>
      <c r="D27" s="4" t="s">
        <v>117</v>
      </c>
      <c r="E27" s="4">
        <v>602827</v>
      </c>
      <c r="F27" s="4"/>
      <c r="G27" s="4" t="s">
        <v>3</v>
      </c>
      <c r="H27" s="4" t="s">
        <v>49</v>
      </c>
      <c r="I27" s="4"/>
      <c r="J27" s="4" t="s">
        <v>48</v>
      </c>
      <c r="K27" s="6">
        <v>37307</v>
      </c>
      <c r="L27" s="4">
        <v>8824390197</v>
      </c>
      <c r="M27" s="4" t="s">
        <v>98</v>
      </c>
    </row>
    <row r="28" spans="1:13" s="5" customFormat="1" ht="17.25" customHeight="1" x14ac:dyDescent="0.25">
      <c r="A28" s="26">
        <v>24</v>
      </c>
      <c r="B28" s="4" t="s">
        <v>73</v>
      </c>
      <c r="C28" s="4" t="s">
        <v>72</v>
      </c>
      <c r="D28" s="4" t="s">
        <v>71</v>
      </c>
      <c r="E28" s="4">
        <v>575025</v>
      </c>
      <c r="F28" s="4"/>
      <c r="G28" s="4" t="s">
        <v>3</v>
      </c>
      <c r="H28" s="4" t="s">
        <v>8</v>
      </c>
      <c r="I28" s="4"/>
      <c r="J28" s="4" t="s">
        <v>7</v>
      </c>
      <c r="K28" s="6">
        <v>34099</v>
      </c>
      <c r="L28" s="4">
        <v>9653922622</v>
      </c>
      <c r="M28" s="4" t="s">
        <v>30</v>
      </c>
    </row>
    <row r="29" spans="1:13" s="5" customFormat="1" ht="17.25" customHeight="1" x14ac:dyDescent="0.25">
      <c r="A29" s="26">
        <v>25</v>
      </c>
      <c r="B29" s="4" t="s">
        <v>224</v>
      </c>
      <c r="C29" s="4" t="s">
        <v>25</v>
      </c>
      <c r="D29" s="4" t="s">
        <v>223</v>
      </c>
      <c r="E29" s="4">
        <v>834213</v>
      </c>
      <c r="F29" s="4"/>
      <c r="G29" s="4" t="s">
        <v>3</v>
      </c>
      <c r="H29" s="4" t="s">
        <v>49</v>
      </c>
      <c r="I29" s="4"/>
      <c r="J29" s="4" t="s">
        <v>15</v>
      </c>
      <c r="K29" s="6">
        <v>36781</v>
      </c>
      <c r="L29" s="4">
        <v>9529376646</v>
      </c>
      <c r="M29" s="4" t="s">
        <v>98</v>
      </c>
    </row>
    <row r="30" spans="1:13" s="5" customFormat="1" ht="17.25" customHeight="1" x14ac:dyDescent="0.25">
      <c r="A30" s="26">
        <v>26</v>
      </c>
      <c r="B30" s="4" t="s">
        <v>176</v>
      </c>
      <c r="C30" s="4" t="s">
        <v>175</v>
      </c>
      <c r="D30" s="4" t="s">
        <v>174</v>
      </c>
      <c r="E30" s="4">
        <v>602040</v>
      </c>
      <c r="F30" s="4"/>
      <c r="G30" s="4" t="s">
        <v>3</v>
      </c>
      <c r="H30" s="4" t="s">
        <v>8</v>
      </c>
      <c r="I30" s="4"/>
      <c r="J30" s="4" t="s">
        <v>7</v>
      </c>
      <c r="K30" s="6">
        <v>36655</v>
      </c>
      <c r="L30" s="4">
        <v>9680534274</v>
      </c>
      <c r="M30" s="4" t="s">
        <v>98</v>
      </c>
    </row>
    <row r="31" spans="1:13" s="5" customFormat="1" ht="17.25" customHeight="1" x14ac:dyDescent="0.25">
      <c r="A31" s="26">
        <v>27</v>
      </c>
      <c r="B31" s="4" t="s">
        <v>151</v>
      </c>
      <c r="C31" s="4" t="s">
        <v>150</v>
      </c>
      <c r="D31" s="4" t="s">
        <v>149</v>
      </c>
      <c r="E31" s="4">
        <v>603206</v>
      </c>
      <c r="F31" s="4"/>
      <c r="G31" s="4" t="s">
        <v>3</v>
      </c>
      <c r="H31" s="4" t="s">
        <v>2</v>
      </c>
      <c r="I31" s="4"/>
      <c r="J31" s="4" t="s">
        <v>1</v>
      </c>
      <c r="K31" s="6">
        <v>37053</v>
      </c>
      <c r="L31" s="4">
        <v>9610245955</v>
      </c>
      <c r="M31" s="4" t="s">
        <v>98</v>
      </c>
    </row>
    <row r="32" spans="1:13" s="5" customFormat="1" ht="17.25" customHeight="1" x14ac:dyDescent="0.25">
      <c r="A32" s="26">
        <v>28</v>
      </c>
      <c r="B32" s="4" t="s">
        <v>336</v>
      </c>
      <c r="C32" s="4" t="s">
        <v>161</v>
      </c>
      <c r="D32" s="4" t="s">
        <v>160</v>
      </c>
      <c r="E32" s="4">
        <v>712187</v>
      </c>
      <c r="F32" s="4"/>
      <c r="G32" s="4" t="s">
        <v>3</v>
      </c>
      <c r="H32" s="4" t="s">
        <v>37</v>
      </c>
      <c r="I32" s="4"/>
      <c r="J32" s="4" t="s">
        <v>36</v>
      </c>
      <c r="K32" s="6">
        <v>37452</v>
      </c>
      <c r="L32" s="4">
        <v>9521568900</v>
      </c>
      <c r="M32" s="4" t="s">
        <v>98</v>
      </c>
    </row>
    <row r="33" spans="1:13" s="5" customFormat="1" ht="17.25" customHeight="1" x14ac:dyDescent="0.25">
      <c r="A33" s="26">
        <v>29</v>
      </c>
      <c r="B33" s="4" t="s">
        <v>131</v>
      </c>
      <c r="C33" s="4" t="s">
        <v>130</v>
      </c>
      <c r="D33" s="4" t="s">
        <v>129</v>
      </c>
      <c r="E33" s="4">
        <v>600289</v>
      </c>
      <c r="F33" s="4"/>
      <c r="G33" s="4" t="s">
        <v>3</v>
      </c>
      <c r="H33" s="4" t="s">
        <v>2</v>
      </c>
      <c r="I33" s="4"/>
      <c r="J33" s="4" t="s">
        <v>1</v>
      </c>
      <c r="K33" s="6">
        <v>36928</v>
      </c>
      <c r="L33" s="4">
        <v>7877166624</v>
      </c>
      <c r="M33" s="4" t="s">
        <v>98</v>
      </c>
    </row>
    <row r="34" spans="1:13" s="5" customFormat="1" ht="17.25" customHeight="1" x14ac:dyDescent="0.25">
      <c r="A34" s="26">
        <v>30</v>
      </c>
      <c r="B34" s="4" t="s">
        <v>249</v>
      </c>
      <c r="C34" s="4" t="s">
        <v>248</v>
      </c>
      <c r="D34" s="4" t="s">
        <v>228</v>
      </c>
      <c r="E34" s="4">
        <v>603461</v>
      </c>
      <c r="F34" s="4"/>
      <c r="G34" s="4" t="s">
        <v>3</v>
      </c>
      <c r="H34" s="4" t="s">
        <v>8</v>
      </c>
      <c r="I34" s="4"/>
      <c r="J34" s="4" t="s">
        <v>15</v>
      </c>
      <c r="K34" s="6">
        <v>36659</v>
      </c>
      <c r="L34" s="4">
        <v>9001912704</v>
      </c>
      <c r="M34" s="4" t="s">
        <v>98</v>
      </c>
    </row>
    <row r="35" spans="1:13" s="5" customFormat="1" ht="17.25" customHeight="1" x14ac:dyDescent="0.25">
      <c r="A35" s="26">
        <v>31</v>
      </c>
      <c r="B35" s="4" t="s">
        <v>170</v>
      </c>
      <c r="C35" s="4" t="s">
        <v>169</v>
      </c>
      <c r="D35" s="4" t="s">
        <v>168</v>
      </c>
      <c r="E35" s="4">
        <v>601246</v>
      </c>
      <c r="F35" s="4"/>
      <c r="G35" s="4" t="s">
        <v>3</v>
      </c>
      <c r="H35" s="4" t="s">
        <v>32</v>
      </c>
      <c r="I35" s="4"/>
      <c r="J35" s="4" t="s">
        <v>31</v>
      </c>
      <c r="K35" s="6">
        <v>36656</v>
      </c>
      <c r="L35" s="4">
        <v>7023713069</v>
      </c>
      <c r="M35" s="4" t="s">
        <v>98</v>
      </c>
    </row>
    <row r="36" spans="1:13" s="5" customFormat="1" ht="17.25" customHeight="1" x14ac:dyDescent="0.25">
      <c r="A36" s="26">
        <v>32</v>
      </c>
      <c r="B36" s="4" t="s">
        <v>244</v>
      </c>
      <c r="C36" s="4" t="s">
        <v>243</v>
      </c>
      <c r="D36" s="4" t="s">
        <v>242</v>
      </c>
      <c r="E36" s="4">
        <v>602208</v>
      </c>
      <c r="F36" s="4"/>
      <c r="G36" s="4" t="s">
        <v>3</v>
      </c>
      <c r="H36" s="4" t="s">
        <v>17</v>
      </c>
      <c r="I36" s="4"/>
      <c r="J36" s="4" t="s">
        <v>15</v>
      </c>
      <c r="K36" s="6">
        <v>35858</v>
      </c>
      <c r="L36" s="4">
        <v>9636077729</v>
      </c>
      <c r="M36" s="4" t="s">
        <v>98</v>
      </c>
    </row>
    <row r="37" spans="1:13" s="5" customFormat="1" ht="17.25" customHeight="1" x14ac:dyDescent="0.25">
      <c r="A37" s="26">
        <v>33</v>
      </c>
      <c r="B37" s="4" t="s">
        <v>257</v>
      </c>
      <c r="C37" s="4" t="s">
        <v>256</v>
      </c>
      <c r="D37" s="4" t="s">
        <v>255</v>
      </c>
      <c r="E37" s="4">
        <v>600528</v>
      </c>
      <c r="F37" s="4"/>
      <c r="G37" s="4" t="s">
        <v>3</v>
      </c>
      <c r="H37" s="4" t="s">
        <v>49</v>
      </c>
      <c r="I37" s="4" t="s">
        <v>254</v>
      </c>
      <c r="J37" s="4" t="s">
        <v>15</v>
      </c>
      <c r="K37" s="6">
        <v>33725</v>
      </c>
      <c r="L37" s="4">
        <v>7976799320</v>
      </c>
      <c r="M37" s="4" t="s">
        <v>98</v>
      </c>
    </row>
    <row r="38" spans="1:13" s="5" customFormat="1" ht="17.25" customHeight="1" x14ac:dyDescent="0.25">
      <c r="A38" s="26">
        <v>34</v>
      </c>
      <c r="B38" s="4" t="s">
        <v>191</v>
      </c>
      <c r="C38" s="4" t="s">
        <v>190</v>
      </c>
      <c r="D38" s="4" t="s">
        <v>189</v>
      </c>
      <c r="E38" s="4">
        <v>575361</v>
      </c>
      <c r="F38" s="4"/>
      <c r="G38" s="4" t="s">
        <v>3</v>
      </c>
      <c r="H38" s="4" t="s">
        <v>8</v>
      </c>
      <c r="I38" s="4"/>
      <c r="J38" s="4" t="s">
        <v>7</v>
      </c>
      <c r="K38" s="6">
        <v>37477</v>
      </c>
      <c r="L38" s="4">
        <v>9549569807</v>
      </c>
      <c r="M38" s="4" t="s">
        <v>98</v>
      </c>
    </row>
    <row r="39" spans="1:13" s="5" customFormat="1" ht="17.25" customHeight="1" x14ac:dyDescent="0.25">
      <c r="A39" s="26">
        <v>35</v>
      </c>
      <c r="B39" s="4" t="s">
        <v>260</v>
      </c>
      <c r="C39" s="4" t="s">
        <v>259</v>
      </c>
      <c r="D39" s="4" t="s">
        <v>258</v>
      </c>
      <c r="E39" s="4">
        <v>603142</v>
      </c>
      <c r="F39" s="4"/>
      <c r="G39" s="4" t="s">
        <v>3</v>
      </c>
      <c r="H39" s="4" t="s">
        <v>49</v>
      </c>
      <c r="I39" s="4"/>
      <c r="J39" s="4" t="s">
        <v>15</v>
      </c>
      <c r="K39" s="6">
        <v>36521</v>
      </c>
      <c r="L39" s="4">
        <v>8764026850</v>
      </c>
      <c r="M39" s="4" t="s">
        <v>98</v>
      </c>
    </row>
    <row r="40" spans="1:13" s="5" customFormat="1" ht="17.25" customHeight="1" x14ac:dyDescent="0.25">
      <c r="A40" s="26">
        <v>36</v>
      </c>
      <c r="B40" s="4" t="s">
        <v>154</v>
      </c>
      <c r="C40" s="4" t="s">
        <v>153</v>
      </c>
      <c r="D40" s="4" t="s">
        <v>152</v>
      </c>
      <c r="E40" s="4">
        <v>600712</v>
      </c>
      <c r="F40" s="4"/>
      <c r="G40" s="4" t="s">
        <v>3</v>
      </c>
      <c r="H40" s="4" t="s">
        <v>2</v>
      </c>
      <c r="I40" s="4"/>
      <c r="J40" s="4" t="s">
        <v>1</v>
      </c>
      <c r="K40" s="6">
        <v>36768</v>
      </c>
      <c r="L40" s="4">
        <v>8769357502</v>
      </c>
      <c r="M40" s="4" t="s">
        <v>98</v>
      </c>
    </row>
    <row r="41" spans="1:13" s="5" customFormat="1" ht="17.25" customHeight="1" x14ac:dyDescent="0.25">
      <c r="A41" s="26">
        <v>37</v>
      </c>
      <c r="B41" s="4" t="s">
        <v>285</v>
      </c>
      <c r="C41" s="4" t="s">
        <v>246</v>
      </c>
      <c r="D41" s="4" t="s">
        <v>284</v>
      </c>
      <c r="E41" s="4">
        <v>602114</v>
      </c>
      <c r="F41" s="4"/>
      <c r="G41" s="4" t="s">
        <v>3</v>
      </c>
      <c r="H41" s="4" t="s">
        <v>8</v>
      </c>
      <c r="I41" s="4"/>
      <c r="J41" s="4" t="s">
        <v>15</v>
      </c>
      <c r="K41" s="6">
        <v>37447</v>
      </c>
      <c r="L41" s="4">
        <v>9636538870</v>
      </c>
      <c r="M41" s="4" t="s">
        <v>98</v>
      </c>
    </row>
    <row r="42" spans="1:13" s="5" customFormat="1" ht="17.25" customHeight="1" x14ac:dyDescent="0.25">
      <c r="A42" s="26">
        <v>38</v>
      </c>
      <c r="B42" s="4" t="s">
        <v>70</v>
      </c>
      <c r="C42" s="4" t="s">
        <v>69</v>
      </c>
      <c r="D42" s="4" t="s">
        <v>68</v>
      </c>
      <c r="E42" s="4">
        <v>603695</v>
      </c>
      <c r="F42" s="4"/>
      <c r="G42" s="4" t="s">
        <v>3</v>
      </c>
      <c r="H42" s="4" t="s">
        <v>8</v>
      </c>
      <c r="I42" s="4"/>
      <c r="J42" s="4" t="s">
        <v>7</v>
      </c>
      <c r="K42" s="6">
        <v>35838</v>
      </c>
      <c r="L42" s="4">
        <v>9530343444</v>
      </c>
      <c r="M42" s="4" t="s">
        <v>30</v>
      </c>
    </row>
    <row r="43" spans="1:13" s="5" customFormat="1" ht="17.25" customHeight="1" x14ac:dyDescent="0.25">
      <c r="A43" s="26">
        <v>39</v>
      </c>
      <c r="B43" s="4" t="s">
        <v>52</v>
      </c>
      <c r="C43" s="4" t="s">
        <v>51</v>
      </c>
      <c r="D43" s="4" t="s">
        <v>50</v>
      </c>
      <c r="E43" s="4">
        <v>600191</v>
      </c>
      <c r="F43" s="4"/>
      <c r="G43" s="4" t="s">
        <v>3</v>
      </c>
      <c r="H43" s="4" t="s">
        <v>49</v>
      </c>
      <c r="I43" s="4"/>
      <c r="J43" s="4" t="s">
        <v>48</v>
      </c>
      <c r="K43" s="6">
        <v>37524</v>
      </c>
      <c r="L43" s="4">
        <v>7297003644</v>
      </c>
      <c r="M43" s="4" t="s">
        <v>30</v>
      </c>
    </row>
    <row r="44" spans="1:13" s="5" customFormat="1" ht="17.25" customHeight="1" x14ac:dyDescent="0.25">
      <c r="A44" s="26">
        <v>40</v>
      </c>
      <c r="B44" s="4" t="s">
        <v>97</v>
      </c>
      <c r="C44" s="4" t="s">
        <v>96</v>
      </c>
      <c r="D44" s="4" t="s">
        <v>95</v>
      </c>
      <c r="E44" s="4">
        <v>830687</v>
      </c>
      <c r="F44" s="4"/>
      <c r="G44" s="4" t="s">
        <v>3</v>
      </c>
      <c r="H44" s="4" t="s">
        <v>17</v>
      </c>
      <c r="I44" s="4"/>
      <c r="J44" s="4" t="s">
        <v>15</v>
      </c>
      <c r="K44" s="6">
        <v>36821</v>
      </c>
      <c r="L44" s="4">
        <v>9982082063</v>
      </c>
      <c r="M44" s="4" t="s">
        <v>30</v>
      </c>
    </row>
    <row r="45" spans="1:13" s="5" customFormat="1" ht="17.25" customHeight="1" x14ac:dyDescent="0.25">
      <c r="A45" s="26">
        <v>41</v>
      </c>
      <c r="B45" s="4" t="s">
        <v>744</v>
      </c>
      <c r="C45" s="4" t="s">
        <v>264</v>
      </c>
      <c r="D45" s="4" t="s">
        <v>180</v>
      </c>
      <c r="E45" s="4">
        <v>602507</v>
      </c>
      <c r="F45" s="4"/>
      <c r="G45" s="4" t="s">
        <v>3</v>
      </c>
      <c r="H45" s="4" t="s">
        <v>8</v>
      </c>
      <c r="I45" s="4"/>
      <c r="J45" s="4" t="s">
        <v>15</v>
      </c>
      <c r="K45" s="6">
        <v>37133</v>
      </c>
      <c r="L45" s="4">
        <v>8306553285</v>
      </c>
      <c r="M45" s="4" t="s">
        <v>98</v>
      </c>
    </row>
    <row r="46" spans="1:13" s="5" customFormat="1" ht="17.25" customHeight="1" x14ac:dyDescent="0.25">
      <c r="A46" s="26">
        <v>42</v>
      </c>
      <c r="B46" s="4" t="s">
        <v>445</v>
      </c>
      <c r="C46" s="4" t="s">
        <v>78</v>
      </c>
      <c r="D46" s="4" t="s">
        <v>77</v>
      </c>
      <c r="E46" s="4">
        <v>601309</v>
      </c>
      <c r="F46" s="4"/>
      <c r="G46" s="4" t="s">
        <v>3</v>
      </c>
      <c r="H46" s="4" t="s">
        <v>2</v>
      </c>
      <c r="I46" s="4"/>
      <c r="J46" s="4" t="s">
        <v>15</v>
      </c>
      <c r="K46" s="6">
        <v>36693</v>
      </c>
      <c r="L46" s="4">
        <v>9929530242</v>
      </c>
      <c r="M46" s="4" t="s">
        <v>30</v>
      </c>
    </row>
    <row r="47" spans="1:13" s="5" customFormat="1" ht="17.25" customHeight="1" x14ac:dyDescent="0.25">
      <c r="A47" s="26">
        <v>43</v>
      </c>
      <c r="B47" s="4" t="s">
        <v>278</v>
      </c>
      <c r="C47" s="4" t="s">
        <v>277</v>
      </c>
      <c r="D47" s="4" t="s">
        <v>140</v>
      </c>
      <c r="E47" s="4">
        <v>600946</v>
      </c>
      <c r="F47" s="4"/>
      <c r="G47" s="4" t="s">
        <v>3</v>
      </c>
      <c r="H47" s="4" t="s">
        <v>8</v>
      </c>
      <c r="I47" s="4"/>
      <c r="J47" s="4" t="s">
        <v>15</v>
      </c>
      <c r="K47" s="6">
        <v>36692</v>
      </c>
      <c r="L47" s="4">
        <v>9602864264</v>
      </c>
      <c r="M47" s="4" t="s">
        <v>98</v>
      </c>
    </row>
    <row r="48" spans="1:13" s="5" customFormat="1" ht="17.25" customHeight="1" x14ac:dyDescent="0.25">
      <c r="A48" s="26">
        <v>44</v>
      </c>
      <c r="B48" s="4" t="s">
        <v>209</v>
      </c>
      <c r="C48" s="4" t="s">
        <v>208</v>
      </c>
      <c r="D48" s="4" t="s">
        <v>207</v>
      </c>
      <c r="E48" s="4">
        <v>600071</v>
      </c>
      <c r="F48" s="4"/>
      <c r="G48" s="4" t="s">
        <v>3</v>
      </c>
      <c r="H48" s="4" t="s">
        <v>8</v>
      </c>
      <c r="I48" s="4"/>
      <c r="J48" s="4" t="s">
        <v>7</v>
      </c>
      <c r="K48" s="6">
        <v>36342</v>
      </c>
      <c r="L48" s="4">
        <v>9057269947</v>
      </c>
      <c r="M48" s="4" t="s">
        <v>98</v>
      </c>
    </row>
    <row r="49" spans="1:13" s="5" customFormat="1" ht="17.25" customHeight="1" x14ac:dyDescent="0.25">
      <c r="A49" s="26">
        <v>45</v>
      </c>
      <c r="B49" s="4" t="s">
        <v>442</v>
      </c>
      <c r="C49" s="4" t="s">
        <v>138</v>
      </c>
      <c r="D49" s="4" t="s">
        <v>137</v>
      </c>
      <c r="E49" s="4">
        <v>578413</v>
      </c>
      <c r="F49" s="4"/>
      <c r="G49" s="4" t="s">
        <v>3</v>
      </c>
      <c r="H49" s="4" t="s">
        <v>49</v>
      </c>
      <c r="I49" s="4"/>
      <c r="J49" s="4" t="s">
        <v>48</v>
      </c>
      <c r="K49" s="6">
        <v>36781</v>
      </c>
      <c r="L49" s="4">
        <v>9664422951</v>
      </c>
      <c r="M49" s="4" t="s">
        <v>98</v>
      </c>
    </row>
    <row r="50" spans="1:13" s="5" customFormat="1" ht="17.25" customHeight="1" x14ac:dyDescent="0.25">
      <c r="A50" s="26">
        <v>46</v>
      </c>
      <c r="B50" s="4" t="s">
        <v>29</v>
      </c>
      <c r="C50" s="4" t="s">
        <v>28</v>
      </c>
      <c r="D50" s="4" t="s">
        <v>27</v>
      </c>
      <c r="E50" s="4">
        <v>601722</v>
      </c>
      <c r="F50" s="4"/>
      <c r="G50" s="4" t="s">
        <v>3</v>
      </c>
      <c r="H50" s="4" t="s">
        <v>2</v>
      </c>
      <c r="I50" s="4"/>
      <c r="J50" s="4" t="s">
        <v>15</v>
      </c>
      <c r="K50" s="6">
        <v>37433</v>
      </c>
      <c r="L50" s="4">
        <v>7976045480</v>
      </c>
      <c r="M50" s="4" t="s">
        <v>0</v>
      </c>
    </row>
    <row r="51" spans="1:13" s="5" customFormat="1" ht="17.25" customHeight="1" x14ac:dyDescent="0.25">
      <c r="A51" s="26">
        <v>47</v>
      </c>
      <c r="B51" s="4" t="s">
        <v>217</v>
      </c>
      <c r="C51" s="4" t="s">
        <v>216</v>
      </c>
      <c r="D51" s="4" t="s">
        <v>215</v>
      </c>
      <c r="E51" s="4">
        <v>577934</v>
      </c>
      <c r="F51" s="4"/>
      <c r="G51" s="4" t="s">
        <v>3</v>
      </c>
      <c r="H51" s="4" t="s">
        <v>8</v>
      </c>
      <c r="I51" s="4"/>
      <c r="J51" s="4" t="s">
        <v>7</v>
      </c>
      <c r="K51" s="6">
        <v>36228</v>
      </c>
      <c r="L51" s="4">
        <v>9829474875</v>
      </c>
      <c r="M51" s="4" t="s">
        <v>98</v>
      </c>
    </row>
    <row r="52" spans="1:13" s="5" customFormat="1" ht="17.25" customHeight="1" x14ac:dyDescent="0.25">
      <c r="A52" s="26">
        <v>48</v>
      </c>
      <c r="B52" s="4" t="s">
        <v>148</v>
      </c>
      <c r="C52" s="4" t="s">
        <v>147</v>
      </c>
      <c r="D52" s="4" t="s">
        <v>146</v>
      </c>
      <c r="E52" s="4">
        <v>603396</v>
      </c>
      <c r="F52" s="4"/>
      <c r="G52" s="4" t="s">
        <v>3</v>
      </c>
      <c r="H52" s="4" t="s">
        <v>2</v>
      </c>
      <c r="I52" s="4"/>
      <c r="J52" s="4" t="s">
        <v>1</v>
      </c>
      <c r="K52" s="6">
        <v>37398</v>
      </c>
      <c r="L52" s="4">
        <v>7014508394</v>
      </c>
      <c r="M52" s="4" t="s">
        <v>98</v>
      </c>
    </row>
    <row r="53" spans="1:13" s="5" customFormat="1" ht="17.25" customHeight="1" x14ac:dyDescent="0.25">
      <c r="A53" s="26">
        <v>49</v>
      </c>
      <c r="B53" s="4" t="s">
        <v>235</v>
      </c>
      <c r="C53" s="4" t="s">
        <v>234</v>
      </c>
      <c r="D53" s="4" t="s">
        <v>233</v>
      </c>
      <c r="E53" s="4">
        <v>602168</v>
      </c>
      <c r="F53" s="4"/>
      <c r="G53" s="4" t="s">
        <v>3</v>
      </c>
      <c r="H53" s="4" t="s">
        <v>17</v>
      </c>
      <c r="I53" s="4" t="s">
        <v>16</v>
      </c>
      <c r="J53" s="4" t="s">
        <v>15</v>
      </c>
      <c r="K53" s="6">
        <v>34554</v>
      </c>
      <c r="L53" s="4">
        <v>9024214198</v>
      </c>
      <c r="M53" s="4" t="s">
        <v>98</v>
      </c>
    </row>
    <row r="54" spans="1:13" s="5" customFormat="1" ht="17.25" customHeight="1" x14ac:dyDescent="0.25">
      <c r="A54" s="26">
        <v>50</v>
      </c>
      <c r="B54" s="4" t="s">
        <v>142</v>
      </c>
      <c r="C54" s="4" t="s">
        <v>141</v>
      </c>
      <c r="D54" s="4" t="s">
        <v>140</v>
      </c>
      <c r="E54" s="4">
        <v>574872</v>
      </c>
      <c r="F54" s="4"/>
      <c r="G54" s="4" t="s">
        <v>3</v>
      </c>
      <c r="H54" s="4" t="s">
        <v>49</v>
      </c>
      <c r="I54" s="4"/>
      <c r="J54" s="4" t="s">
        <v>48</v>
      </c>
      <c r="K54" s="6">
        <v>36948</v>
      </c>
      <c r="L54" s="4">
        <v>7300309153</v>
      </c>
      <c r="M54" s="4" t="s">
        <v>98</v>
      </c>
    </row>
    <row r="55" spans="1:13" s="5" customFormat="1" ht="17.25" customHeight="1" x14ac:dyDescent="0.25">
      <c r="A55" s="26">
        <v>51</v>
      </c>
      <c r="B55" s="4" t="s">
        <v>61</v>
      </c>
      <c r="C55" s="4" t="s">
        <v>60</v>
      </c>
      <c r="D55" s="4" t="s">
        <v>59</v>
      </c>
      <c r="E55" s="4">
        <v>600788</v>
      </c>
      <c r="F55" s="4"/>
      <c r="G55" s="4" t="s">
        <v>3</v>
      </c>
      <c r="H55" s="4" t="s">
        <v>49</v>
      </c>
      <c r="I55" s="4"/>
      <c r="J55" s="4" t="s">
        <v>48</v>
      </c>
      <c r="K55" s="6">
        <v>36697</v>
      </c>
      <c r="L55" s="4">
        <v>7297976762</v>
      </c>
      <c r="M55" s="4" t="s">
        <v>30</v>
      </c>
    </row>
    <row r="56" spans="1:13" s="5" customFormat="1" ht="17.25" customHeight="1" x14ac:dyDescent="0.25">
      <c r="A56" s="26">
        <v>52</v>
      </c>
      <c r="B56" s="4" t="s">
        <v>11</v>
      </c>
      <c r="C56" s="4" t="s">
        <v>10</v>
      </c>
      <c r="D56" s="4" t="s">
        <v>9</v>
      </c>
      <c r="E56" s="4">
        <v>825541</v>
      </c>
      <c r="F56" s="4"/>
      <c r="G56" s="4" t="s">
        <v>3</v>
      </c>
      <c r="H56" s="4" t="s">
        <v>8</v>
      </c>
      <c r="I56" s="4"/>
      <c r="J56" s="4" t="s">
        <v>7</v>
      </c>
      <c r="K56" s="6">
        <v>35985</v>
      </c>
      <c r="L56" s="4">
        <v>7412881060</v>
      </c>
      <c r="M56" s="4" t="s">
        <v>0</v>
      </c>
    </row>
    <row r="57" spans="1:13" s="5" customFormat="1" ht="17.25" customHeight="1" x14ac:dyDescent="0.25">
      <c r="A57" s="26">
        <v>53</v>
      </c>
      <c r="B57" s="4" t="s">
        <v>276</v>
      </c>
      <c r="C57" s="4" t="s">
        <v>275</v>
      </c>
      <c r="D57" s="4" t="s">
        <v>274</v>
      </c>
      <c r="E57" s="4">
        <v>601139</v>
      </c>
      <c r="F57" s="4"/>
      <c r="G57" s="4" t="s">
        <v>3</v>
      </c>
      <c r="H57" s="4" t="s">
        <v>17</v>
      </c>
      <c r="I57" s="4"/>
      <c r="J57" s="4" t="s">
        <v>15</v>
      </c>
      <c r="K57" s="6">
        <v>33667</v>
      </c>
      <c r="L57" s="4">
        <v>7357111547</v>
      </c>
      <c r="M57" s="4" t="s">
        <v>98</v>
      </c>
    </row>
    <row r="58" spans="1:13" s="5" customFormat="1" ht="17.25" customHeight="1" x14ac:dyDescent="0.25">
      <c r="A58" s="26">
        <v>54</v>
      </c>
      <c r="B58" s="4" t="s">
        <v>113</v>
      </c>
      <c r="C58" s="4" t="s">
        <v>112</v>
      </c>
      <c r="D58" s="4" t="s">
        <v>111</v>
      </c>
      <c r="E58" s="4">
        <v>735469</v>
      </c>
      <c r="F58" s="4"/>
      <c r="G58" s="4" t="s">
        <v>3</v>
      </c>
      <c r="H58" s="4" t="s">
        <v>49</v>
      </c>
      <c r="I58" s="4"/>
      <c r="J58" s="4" t="s">
        <v>48</v>
      </c>
      <c r="K58" s="6">
        <v>36114</v>
      </c>
      <c r="L58" s="4">
        <v>8875615175</v>
      </c>
      <c r="M58" s="4" t="s">
        <v>98</v>
      </c>
    </row>
    <row r="59" spans="1:13" s="5" customFormat="1" ht="17.25" customHeight="1" x14ac:dyDescent="0.25">
      <c r="A59" s="26">
        <v>55</v>
      </c>
      <c r="B59" s="4" t="s">
        <v>280</v>
      </c>
      <c r="C59" s="4" t="s">
        <v>275</v>
      </c>
      <c r="D59" s="4" t="s">
        <v>279</v>
      </c>
      <c r="E59" s="4">
        <v>602477</v>
      </c>
      <c r="F59" s="4"/>
      <c r="G59" s="4" t="s">
        <v>3</v>
      </c>
      <c r="H59" s="4" t="s">
        <v>49</v>
      </c>
      <c r="I59" s="4"/>
      <c r="J59" s="4" t="s">
        <v>15</v>
      </c>
      <c r="K59" s="6">
        <v>36255</v>
      </c>
      <c r="L59" s="4">
        <v>9649203023</v>
      </c>
      <c r="M59" s="4" t="s">
        <v>98</v>
      </c>
    </row>
    <row r="60" spans="1:13" s="5" customFormat="1" ht="17.25" customHeight="1" x14ac:dyDescent="0.25">
      <c r="A60" s="26">
        <v>56</v>
      </c>
      <c r="B60" s="4" t="s">
        <v>76</v>
      </c>
      <c r="C60" s="4" t="s">
        <v>75</v>
      </c>
      <c r="D60" s="4" t="s">
        <v>74</v>
      </c>
      <c r="E60" s="4">
        <v>868335</v>
      </c>
      <c r="F60" s="4"/>
      <c r="G60" s="4" t="s">
        <v>3</v>
      </c>
      <c r="H60" s="4" t="s">
        <v>17</v>
      </c>
      <c r="I60" s="4"/>
      <c r="J60" s="4" t="s">
        <v>15</v>
      </c>
      <c r="K60" s="6">
        <v>37632</v>
      </c>
      <c r="L60" s="4">
        <v>9352787279</v>
      </c>
      <c r="M60" s="4" t="s">
        <v>30</v>
      </c>
    </row>
    <row r="61" spans="1:13" s="5" customFormat="1" ht="17.25" customHeight="1" x14ac:dyDescent="0.25">
      <c r="A61" s="26">
        <v>57</v>
      </c>
      <c r="B61" s="4" t="s">
        <v>230</v>
      </c>
      <c r="C61" s="4" t="s">
        <v>229</v>
      </c>
      <c r="D61" s="4" t="s">
        <v>228</v>
      </c>
      <c r="E61" s="4">
        <v>600517</v>
      </c>
      <c r="F61" s="4"/>
      <c r="G61" s="4" t="s">
        <v>3</v>
      </c>
      <c r="H61" s="4" t="s">
        <v>8</v>
      </c>
      <c r="I61" s="4"/>
      <c r="J61" s="4" t="s">
        <v>15</v>
      </c>
      <c r="K61" s="6">
        <v>37631</v>
      </c>
      <c r="L61" s="4">
        <v>9672037480</v>
      </c>
      <c r="M61" s="4" t="s">
        <v>98</v>
      </c>
    </row>
    <row r="62" spans="1:13" s="5" customFormat="1" ht="17.25" customHeight="1" x14ac:dyDescent="0.25">
      <c r="A62" s="26">
        <v>58</v>
      </c>
      <c r="B62" s="4" t="s">
        <v>179</v>
      </c>
      <c r="C62" s="4" t="s">
        <v>178</v>
      </c>
      <c r="D62" s="4" t="s">
        <v>177</v>
      </c>
      <c r="E62" s="4">
        <v>600510</v>
      </c>
      <c r="F62" s="4"/>
      <c r="G62" s="4" t="s">
        <v>3</v>
      </c>
      <c r="H62" s="4" t="s">
        <v>2</v>
      </c>
      <c r="I62" s="4"/>
      <c r="J62" s="4" t="s">
        <v>1</v>
      </c>
      <c r="K62" s="6">
        <v>38211</v>
      </c>
      <c r="L62" s="4">
        <v>9828770632</v>
      </c>
      <c r="M62" s="4" t="s">
        <v>98</v>
      </c>
    </row>
    <row r="63" spans="1:13" s="5" customFormat="1" ht="17.25" customHeight="1" x14ac:dyDescent="0.25">
      <c r="A63" s="26">
        <v>59</v>
      </c>
      <c r="B63" s="4" t="s">
        <v>227</v>
      </c>
      <c r="C63" s="4" t="s">
        <v>226</v>
      </c>
      <c r="D63" s="4" t="s">
        <v>225</v>
      </c>
      <c r="E63" s="4">
        <v>600894</v>
      </c>
      <c r="F63" s="4"/>
      <c r="G63" s="4" t="s">
        <v>3</v>
      </c>
      <c r="H63" s="4" t="s">
        <v>49</v>
      </c>
      <c r="I63" s="4"/>
      <c r="J63" s="4" t="s">
        <v>15</v>
      </c>
      <c r="K63" s="6">
        <v>36047</v>
      </c>
      <c r="L63" s="4">
        <v>9928532646</v>
      </c>
      <c r="M63" s="4" t="s">
        <v>98</v>
      </c>
    </row>
    <row r="64" spans="1:13" s="5" customFormat="1" ht="17.25" customHeight="1" x14ac:dyDescent="0.25">
      <c r="A64" s="26">
        <v>60</v>
      </c>
      <c r="B64" s="4" t="s">
        <v>6</v>
      </c>
      <c r="C64" s="4" t="s">
        <v>5</v>
      </c>
      <c r="D64" s="4" t="s">
        <v>4</v>
      </c>
      <c r="E64" s="4">
        <v>603707</v>
      </c>
      <c r="F64" s="4"/>
      <c r="G64" s="4" t="s">
        <v>3</v>
      </c>
      <c r="H64" s="4" t="s">
        <v>2</v>
      </c>
      <c r="I64" s="4"/>
      <c r="J64" s="4" t="s">
        <v>1</v>
      </c>
      <c r="K64" s="6">
        <v>36773</v>
      </c>
      <c r="L64" s="4">
        <v>8690331181</v>
      </c>
      <c r="M64" s="4" t="s">
        <v>0</v>
      </c>
    </row>
    <row r="65" spans="1:13" s="5" customFormat="1" ht="17.25" customHeight="1" x14ac:dyDescent="0.25">
      <c r="A65" s="26">
        <v>61</v>
      </c>
      <c r="B65" s="4" t="s">
        <v>197</v>
      </c>
      <c r="C65" s="4" t="s">
        <v>196</v>
      </c>
      <c r="D65" s="4" t="s">
        <v>195</v>
      </c>
      <c r="E65" s="4">
        <v>601037</v>
      </c>
      <c r="F65" s="4"/>
      <c r="G65" s="4" t="s">
        <v>3</v>
      </c>
      <c r="H65" s="4" t="s">
        <v>8</v>
      </c>
      <c r="I65" s="4"/>
      <c r="J65" s="4" t="s">
        <v>7</v>
      </c>
      <c r="K65" s="6">
        <v>37330</v>
      </c>
      <c r="L65" s="4">
        <v>9602929982</v>
      </c>
      <c r="M65" s="4" t="s">
        <v>98</v>
      </c>
    </row>
    <row r="66" spans="1:13" s="5" customFormat="1" ht="17.25" customHeight="1" x14ac:dyDescent="0.25">
      <c r="A66" s="26">
        <v>62</v>
      </c>
      <c r="B66" s="4" t="s">
        <v>101</v>
      </c>
      <c r="C66" s="4" t="s">
        <v>100</v>
      </c>
      <c r="D66" s="4" t="s">
        <v>99</v>
      </c>
      <c r="E66" s="4">
        <v>891738</v>
      </c>
      <c r="F66" s="4"/>
      <c r="G66" s="4" t="s">
        <v>3</v>
      </c>
      <c r="H66" s="4" t="s">
        <v>37</v>
      </c>
      <c r="I66" s="4"/>
      <c r="J66" s="4" t="s">
        <v>41</v>
      </c>
      <c r="K66" s="6">
        <v>35032</v>
      </c>
      <c r="L66" s="4">
        <v>9414617229</v>
      </c>
      <c r="M66" s="4" t="s">
        <v>98</v>
      </c>
    </row>
    <row r="67" spans="1:13" s="5" customFormat="1" ht="17.25" customHeight="1" x14ac:dyDescent="0.25">
      <c r="A67" s="26">
        <v>63</v>
      </c>
      <c r="B67" s="4" t="s">
        <v>238</v>
      </c>
      <c r="C67" s="4" t="s">
        <v>237</v>
      </c>
      <c r="D67" s="4" t="s">
        <v>236</v>
      </c>
      <c r="E67" s="4">
        <v>601295</v>
      </c>
      <c r="F67" s="4"/>
      <c r="G67" s="4" t="s">
        <v>3</v>
      </c>
      <c r="H67" s="4" t="s">
        <v>17</v>
      </c>
      <c r="I67" s="4"/>
      <c r="J67" s="4" t="s">
        <v>15</v>
      </c>
      <c r="K67" s="6">
        <v>37544</v>
      </c>
      <c r="L67" s="4">
        <v>8003521990</v>
      </c>
      <c r="M67" s="4" t="s">
        <v>98</v>
      </c>
    </row>
    <row r="68" spans="1:13" s="5" customFormat="1" ht="17.25" customHeight="1" x14ac:dyDescent="0.25">
      <c r="A68" s="26">
        <v>64</v>
      </c>
      <c r="B68" s="4" t="s">
        <v>67</v>
      </c>
      <c r="C68" s="4" t="s">
        <v>66</v>
      </c>
      <c r="D68" s="4" t="s">
        <v>65</v>
      </c>
      <c r="E68" s="4">
        <v>600776</v>
      </c>
      <c r="F68" s="4"/>
      <c r="G68" s="4" t="s">
        <v>3</v>
      </c>
      <c r="H68" s="4" t="s">
        <v>8</v>
      </c>
      <c r="I68" s="4"/>
      <c r="J68" s="4" t="s">
        <v>7</v>
      </c>
      <c r="K68" s="6">
        <v>36417</v>
      </c>
      <c r="L68" s="4">
        <v>9461141049</v>
      </c>
      <c r="M68" s="4" t="s">
        <v>30</v>
      </c>
    </row>
    <row r="69" spans="1:13" s="5" customFormat="1" ht="17.25" customHeight="1" x14ac:dyDescent="0.25">
      <c r="A69" s="26">
        <v>65</v>
      </c>
      <c r="B69" s="4" t="s">
        <v>173</v>
      </c>
      <c r="C69" s="4" t="s">
        <v>172</v>
      </c>
      <c r="D69" s="4" t="s">
        <v>171</v>
      </c>
      <c r="E69" s="4">
        <v>601764</v>
      </c>
      <c r="F69" s="4"/>
      <c r="G69" s="4" t="s">
        <v>3</v>
      </c>
      <c r="H69" s="4" t="s">
        <v>8</v>
      </c>
      <c r="I69" s="4"/>
      <c r="J69" s="4" t="s">
        <v>7</v>
      </c>
      <c r="K69" s="6">
        <v>36974</v>
      </c>
      <c r="L69" s="4">
        <v>9982102287</v>
      </c>
      <c r="M69" s="4" t="s">
        <v>98</v>
      </c>
    </row>
    <row r="70" spans="1:13" s="5" customFormat="1" ht="17.25" customHeight="1" x14ac:dyDescent="0.25">
      <c r="A70" s="26">
        <v>66</v>
      </c>
      <c r="B70" s="4" t="s">
        <v>743</v>
      </c>
      <c r="C70" s="4" t="s">
        <v>106</v>
      </c>
      <c r="D70" s="4" t="s">
        <v>105</v>
      </c>
      <c r="E70" s="4">
        <v>540869</v>
      </c>
      <c r="F70" s="4"/>
      <c r="G70" s="4" t="s">
        <v>3</v>
      </c>
      <c r="H70" s="4" t="s">
        <v>37</v>
      </c>
      <c r="I70" s="4"/>
      <c r="J70" s="4" t="s">
        <v>41</v>
      </c>
      <c r="K70" s="6">
        <v>37207</v>
      </c>
      <c r="L70" s="4">
        <v>9602546511</v>
      </c>
      <c r="M70" s="4" t="s">
        <v>98</v>
      </c>
    </row>
    <row r="71" spans="1:13" s="5" customFormat="1" ht="17.25" customHeight="1" x14ac:dyDescent="0.25">
      <c r="A71" s="26">
        <v>67</v>
      </c>
      <c r="B71" s="4" t="s">
        <v>167</v>
      </c>
      <c r="C71" s="4" t="s">
        <v>166</v>
      </c>
      <c r="D71" s="4" t="s">
        <v>99</v>
      </c>
      <c r="E71" s="4">
        <v>868448</v>
      </c>
      <c r="F71" s="4"/>
      <c r="G71" s="4" t="s">
        <v>3</v>
      </c>
      <c r="H71" s="4" t="s">
        <v>37</v>
      </c>
      <c r="I71" s="4"/>
      <c r="J71" s="4" t="s">
        <v>36</v>
      </c>
      <c r="K71" s="6">
        <v>35905</v>
      </c>
      <c r="L71" s="4">
        <v>8003584682</v>
      </c>
      <c r="M71" s="4" t="s">
        <v>98</v>
      </c>
    </row>
    <row r="72" spans="1:13" s="5" customFormat="1" ht="17.25" customHeight="1" x14ac:dyDescent="0.25">
      <c r="A72" s="26">
        <v>68</v>
      </c>
      <c r="B72" s="4" t="s">
        <v>145</v>
      </c>
      <c r="C72" s="4" t="s">
        <v>144</v>
      </c>
      <c r="D72" s="4" t="s">
        <v>143</v>
      </c>
      <c r="E72" s="4">
        <v>603702</v>
      </c>
      <c r="F72" s="4"/>
      <c r="G72" s="4" t="s">
        <v>3</v>
      </c>
      <c r="H72" s="4" t="s">
        <v>49</v>
      </c>
      <c r="I72" s="4"/>
      <c r="J72" s="4" t="s">
        <v>48</v>
      </c>
      <c r="K72" s="6">
        <v>37631</v>
      </c>
      <c r="L72" s="4">
        <v>7424893508</v>
      </c>
      <c r="M72" s="4" t="s">
        <v>98</v>
      </c>
    </row>
    <row r="73" spans="1:13" s="5" customFormat="1" ht="17.25" customHeight="1" x14ac:dyDescent="0.25">
      <c r="A73" s="26">
        <v>69</v>
      </c>
      <c r="B73" s="4" t="s">
        <v>214</v>
      </c>
      <c r="C73" s="4" t="s">
        <v>213</v>
      </c>
      <c r="D73" s="4" t="s">
        <v>212</v>
      </c>
      <c r="E73" s="4">
        <v>827609</v>
      </c>
      <c r="F73" s="4"/>
      <c r="G73" s="4" t="s">
        <v>3</v>
      </c>
      <c r="H73" s="4" t="s">
        <v>8</v>
      </c>
      <c r="I73" s="4"/>
      <c r="J73" s="4" t="s">
        <v>7</v>
      </c>
      <c r="K73" s="6">
        <v>37300</v>
      </c>
      <c r="L73" s="4">
        <v>8005802732</v>
      </c>
      <c r="M73" s="4" t="s">
        <v>98</v>
      </c>
    </row>
    <row r="74" spans="1:13" s="5" customFormat="1" ht="17.25" customHeight="1" x14ac:dyDescent="0.25">
      <c r="A74" s="26">
        <v>70</v>
      </c>
      <c r="B74" s="4" t="s">
        <v>200</v>
      </c>
      <c r="C74" s="4" t="s">
        <v>199</v>
      </c>
      <c r="D74" s="4" t="s">
        <v>198</v>
      </c>
      <c r="E74" s="4">
        <v>600564</v>
      </c>
      <c r="F74" s="4"/>
      <c r="G74" s="4" t="s">
        <v>3</v>
      </c>
      <c r="H74" s="4" t="s">
        <v>2</v>
      </c>
      <c r="I74" s="4"/>
      <c r="J74" s="4" t="s">
        <v>1</v>
      </c>
      <c r="K74" s="6">
        <v>37474</v>
      </c>
      <c r="L74" s="4">
        <v>9929262821</v>
      </c>
      <c r="M74" s="4" t="s">
        <v>98</v>
      </c>
    </row>
    <row r="75" spans="1:13" s="5" customFormat="1" ht="17.25" customHeight="1" x14ac:dyDescent="0.25">
      <c r="A75" s="26">
        <v>71</v>
      </c>
      <c r="B75" s="4" t="s">
        <v>288</v>
      </c>
      <c r="C75" s="4" t="s">
        <v>287</v>
      </c>
      <c r="D75" s="4" t="s">
        <v>286</v>
      </c>
      <c r="E75" s="4">
        <v>575100</v>
      </c>
      <c r="F75" s="4"/>
      <c r="G75" s="4" t="s">
        <v>3</v>
      </c>
      <c r="H75" s="4" t="s">
        <v>2</v>
      </c>
      <c r="I75" s="4"/>
      <c r="J75" s="4" t="s">
        <v>15</v>
      </c>
      <c r="K75" s="6">
        <v>37182</v>
      </c>
      <c r="L75" s="4">
        <v>8696193371</v>
      </c>
      <c r="M75" s="4" t="s">
        <v>98</v>
      </c>
    </row>
    <row r="76" spans="1:13" s="5" customFormat="1" ht="17.25" customHeight="1" x14ac:dyDescent="0.25">
      <c r="A76" s="26">
        <v>72</v>
      </c>
      <c r="B76" s="4" t="s">
        <v>247</v>
      </c>
      <c r="C76" s="4" t="s">
        <v>246</v>
      </c>
      <c r="D76" s="4" t="s">
        <v>245</v>
      </c>
      <c r="E76" s="4">
        <v>600226</v>
      </c>
      <c r="F76" s="4"/>
      <c r="G76" s="4" t="s">
        <v>3</v>
      </c>
      <c r="H76" s="4" t="s">
        <v>32</v>
      </c>
      <c r="I76" s="4"/>
      <c r="J76" s="4" t="s">
        <v>15</v>
      </c>
      <c r="K76" s="6">
        <v>37472</v>
      </c>
      <c r="L76" s="4">
        <v>8949915240</v>
      </c>
      <c r="M76" s="4" t="s">
        <v>98</v>
      </c>
    </row>
    <row r="77" spans="1:13" s="5" customFormat="1" ht="17.25" customHeight="1" x14ac:dyDescent="0.25">
      <c r="A77" s="26">
        <v>73</v>
      </c>
      <c r="B77" s="4" t="s">
        <v>194</v>
      </c>
      <c r="C77" s="4" t="s">
        <v>193</v>
      </c>
      <c r="D77" s="4" t="s">
        <v>192</v>
      </c>
      <c r="E77" s="4">
        <v>603843</v>
      </c>
      <c r="F77" s="4"/>
      <c r="G77" s="4" t="s">
        <v>3</v>
      </c>
      <c r="H77" s="4" t="s">
        <v>8</v>
      </c>
      <c r="I77" s="4"/>
      <c r="J77" s="4" t="s">
        <v>7</v>
      </c>
      <c r="K77" s="6">
        <v>37328</v>
      </c>
      <c r="L77" s="4">
        <v>9352601299</v>
      </c>
      <c r="M77" s="4" t="s">
        <v>98</v>
      </c>
    </row>
    <row r="78" spans="1:13" s="5" customFormat="1" ht="17.25" customHeight="1" x14ac:dyDescent="0.25">
      <c r="A78" s="26">
        <v>74</v>
      </c>
      <c r="B78" s="4" t="s">
        <v>337</v>
      </c>
      <c r="C78" s="4" t="s">
        <v>87</v>
      </c>
      <c r="D78" s="4" t="s">
        <v>86</v>
      </c>
      <c r="E78" s="4">
        <v>602749</v>
      </c>
      <c r="F78" s="4"/>
      <c r="G78" s="4" t="s">
        <v>3</v>
      </c>
      <c r="H78" s="4" t="s">
        <v>17</v>
      </c>
      <c r="I78" s="4"/>
      <c r="J78" s="4" t="s">
        <v>15</v>
      </c>
      <c r="K78" s="6">
        <v>36654</v>
      </c>
      <c r="L78" s="4">
        <v>7878012464</v>
      </c>
      <c r="M78" s="4" t="s">
        <v>30</v>
      </c>
    </row>
    <row r="79" spans="1:13" s="5" customFormat="1" ht="17.25" customHeight="1" x14ac:dyDescent="0.25">
      <c r="A79" s="26">
        <v>75</v>
      </c>
      <c r="B79" s="4" t="s">
        <v>339</v>
      </c>
      <c r="C79" s="4" t="s">
        <v>187</v>
      </c>
      <c r="D79" s="4" t="s">
        <v>186</v>
      </c>
      <c r="E79" s="4">
        <v>600154</v>
      </c>
      <c r="F79" s="4"/>
      <c r="G79" s="4" t="s">
        <v>3</v>
      </c>
      <c r="H79" s="4" t="s">
        <v>8</v>
      </c>
      <c r="I79" s="4"/>
      <c r="J79" s="4" t="s">
        <v>7</v>
      </c>
      <c r="K79" s="6">
        <v>35923</v>
      </c>
      <c r="L79" s="4">
        <v>7014818164</v>
      </c>
      <c r="M79" s="4" t="s">
        <v>98</v>
      </c>
    </row>
    <row r="80" spans="1:13" s="5" customFormat="1" ht="17.25" customHeight="1" x14ac:dyDescent="0.25">
      <c r="A80" s="26">
        <v>76</v>
      </c>
      <c r="B80" s="4" t="s">
        <v>270</v>
      </c>
      <c r="C80" s="4" t="s">
        <v>269</v>
      </c>
      <c r="D80" s="4" t="s">
        <v>268</v>
      </c>
      <c r="E80" s="4">
        <v>601844</v>
      </c>
      <c r="F80" s="4"/>
      <c r="G80" s="4" t="s">
        <v>3</v>
      </c>
      <c r="H80" s="4" t="s">
        <v>8</v>
      </c>
      <c r="I80" s="4"/>
      <c r="J80" s="4" t="s">
        <v>15</v>
      </c>
      <c r="K80" s="6">
        <v>36723</v>
      </c>
      <c r="L80" s="4">
        <v>7073545431</v>
      </c>
      <c r="M80" s="4" t="s">
        <v>98</v>
      </c>
    </row>
    <row r="81" spans="1:13" s="5" customFormat="1" ht="17.25" customHeight="1" x14ac:dyDescent="0.25">
      <c r="A81" s="26">
        <v>77</v>
      </c>
      <c r="B81" s="4" t="s">
        <v>291</v>
      </c>
      <c r="C81" s="4" t="s">
        <v>290</v>
      </c>
      <c r="D81" s="4" t="s">
        <v>289</v>
      </c>
      <c r="E81" s="4">
        <v>602232</v>
      </c>
      <c r="F81" s="4"/>
      <c r="G81" s="4" t="s">
        <v>3</v>
      </c>
      <c r="H81" s="4" t="s">
        <v>8</v>
      </c>
      <c r="I81" s="4" t="s">
        <v>16</v>
      </c>
      <c r="J81" s="4" t="s">
        <v>15</v>
      </c>
      <c r="K81" s="6">
        <v>34397</v>
      </c>
      <c r="L81" s="4">
        <v>7869235618</v>
      </c>
      <c r="M81" s="4" t="s">
        <v>98</v>
      </c>
    </row>
    <row r="82" spans="1:13" s="5" customFormat="1" ht="17.25" customHeight="1" x14ac:dyDescent="0.25">
      <c r="A82" s="26">
        <v>78</v>
      </c>
      <c r="B82" s="4" t="s">
        <v>338</v>
      </c>
      <c r="C82" s="4" t="s">
        <v>266</v>
      </c>
      <c r="D82" s="4" t="s">
        <v>180</v>
      </c>
      <c r="E82" s="4">
        <v>601653</v>
      </c>
      <c r="F82" s="4"/>
      <c r="G82" s="4" t="s">
        <v>3</v>
      </c>
      <c r="H82" s="4" t="s">
        <v>8</v>
      </c>
      <c r="I82" s="4"/>
      <c r="J82" s="4" t="s">
        <v>15</v>
      </c>
      <c r="K82" s="6">
        <v>36356</v>
      </c>
      <c r="L82" s="4">
        <v>9828781765</v>
      </c>
      <c r="M82" s="4" t="s">
        <v>98</v>
      </c>
    </row>
    <row r="83" spans="1:13" s="5" customFormat="1" ht="17.25" customHeight="1" x14ac:dyDescent="0.25">
      <c r="A83" s="26">
        <v>79</v>
      </c>
      <c r="B83" s="4" t="s">
        <v>327</v>
      </c>
      <c r="C83" s="4" t="s">
        <v>22</v>
      </c>
      <c r="D83" s="4" t="s">
        <v>21</v>
      </c>
      <c r="E83" s="4">
        <v>576686</v>
      </c>
      <c r="F83" s="4"/>
      <c r="G83" s="4" t="s">
        <v>3</v>
      </c>
      <c r="H83" s="4" t="s">
        <v>17</v>
      </c>
      <c r="I83" s="4" t="s">
        <v>16</v>
      </c>
      <c r="J83" s="4" t="s">
        <v>15</v>
      </c>
      <c r="K83" s="6">
        <v>36955</v>
      </c>
      <c r="L83" s="4">
        <v>7597332810</v>
      </c>
      <c r="M83" s="4" t="s">
        <v>0</v>
      </c>
    </row>
    <row r="84" spans="1:13" s="5" customFormat="1" ht="17.25" customHeight="1" x14ac:dyDescent="0.25">
      <c r="A84" s="26">
        <v>80</v>
      </c>
      <c r="B84" s="4" t="s">
        <v>122</v>
      </c>
      <c r="C84" s="4" t="s">
        <v>121</v>
      </c>
      <c r="D84" s="4" t="s">
        <v>120</v>
      </c>
      <c r="E84" s="4">
        <v>579426</v>
      </c>
      <c r="F84" s="4"/>
      <c r="G84" s="4" t="s">
        <v>3</v>
      </c>
      <c r="H84" s="4" t="s">
        <v>49</v>
      </c>
      <c r="I84" s="4"/>
      <c r="J84" s="4" t="s">
        <v>48</v>
      </c>
      <c r="K84" s="6">
        <v>36399</v>
      </c>
      <c r="L84" s="4">
        <v>9602217778</v>
      </c>
      <c r="M84" s="4" t="s">
        <v>98</v>
      </c>
    </row>
    <row r="85" spans="1:13" s="5" customFormat="1" ht="17.25" customHeight="1" x14ac:dyDescent="0.25">
      <c r="A85" s="26">
        <v>81</v>
      </c>
      <c r="B85" s="4" t="s">
        <v>294</v>
      </c>
      <c r="C85" s="4" t="s">
        <v>293</v>
      </c>
      <c r="D85" s="4" t="s">
        <v>292</v>
      </c>
      <c r="E85" s="4">
        <v>601636</v>
      </c>
      <c r="F85" s="4"/>
      <c r="G85" s="4" t="s">
        <v>3</v>
      </c>
      <c r="H85" s="4" t="s">
        <v>17</v>
      </c>
      <c r="I85" s="4"/>
      <c r="J85" s="4" t="s">
        <v>15</v>
      </c>
      <c r="K85" s="6">
        <v>37159</v>
      </c>
      <c r="L85" s="4">
        <v>7742762456</v>
      </c>
      <c r="M85" s="4" t="s">
        <v>98</v>
      </c>
    </row>
    <row r="86" spans="1:13" s="5" customFormat="1" ht="17.25" customHeight="1" x14ac:dyDescent="0.25">
      <c r="A86" s="26">
        <v>82</v>
      </c>
      <c r="B86" s="4" t="s">
        <v>85</v>
      </c>
      <c r="C86" s="4" t="s">
        <v>84</v>
      </c>
      <c r="D86" s="4" t="s">
        <v>83</v>
      </c>
      <c r="E86" s="4">
        <v>602648</v>
      </c>
      <c r="F86" s="4"/>
      <c r="G86" s="4" t="s">
        <v>3</v>
      </c>
      <c r="H86" s="4" t="s">
        <v>8</v>
      </c>
      <c r="I86" s="4"/>
      <c r="J86" s="4" t="s">
        <v>15</v>
      </c>
      <c r="K86" s="6">
        <v>36768</v>
      </c>
      <c r="L86" s="4">
        <v>9521416699</v>
      </c>
      <c r="M86" s="4" t="s">
        <v>30</v>
      </c>
    </row>
    <row r="87" spans="1:13" s="5" customFormat="1" ht="17.25" customHeight="1" x14ac:dyDescent="0.25">
      <c r="A87" s="26">
        <v>83</v>
      </c>
      <c r="B87" s="4" t="s">
        <v>340</v>
      </c>
      <c r="C87" s="4" t="s">
        <v>135</v>
      </c>
      <c r="D87" s="4" t="s">
        <v>134</v>
      </c>
      <c r="E87" s="4">
        <v>601045</v>
      </c>
      <c r="F87" s="4"/>
      <c r="G87" s="4" t="s">
        <v>3</v>
      </c>
      <c r="H87" s="4" t="s">
        <v>49</v>
      </c>
      <c r="I87" s="4"/>
      <c r="J87" s="4" t="s">
        <v>48</v>
      </c>
      <c r="K87" s="6">
        <v>36382</v>
      </c>
      <c r="L87" s="4">
        <v>9587478855</v>
      </c>
      <c r="M87" s="4" t="s">
        <v>98</v>
      </c>
    </row>
    <row r="88" spans="1:13" s="5" customFormat="1" ht="17.25" customHeight="1" x14ac:dyDescent="0.25">
      <c r="A88" s="26">
        <v>84</v>
      </c>
      <c r="B88" s="4" t="s">
        <v>82</v>
      </c>
      <c r="C88" s="4" t="s">
        <v>81</v>
      </c>
      <c r="D88" s="4" t="s">
        <v>80</v>
      </c>
      <c r="E88" s="4">
        <v>601039</v>
      </c>
      <c r="F88" s="4"/>
      <c r="G88" s="4" t="s">
        <v>3</v>
      </c>
      <c r="H88" s="4" t="s">
        <v>8</v>
      </c>
      <c r="I88" s="4" t="s">
        <v>16</v>
      </c>
      <c r="J88" s="4" t="s">
        <v>15</v>
      </c>
      <c r="K88" s="6">
        <v>37522</v>
      </c>
      <c r="L88" s="4">
        <v>9929940975</v>
      </c>
      <c r="M88" s="4" t="s">
        <v>30</v>
      </c>
    </row>
    <row r="89" spans="1:13" s="5" customFormat="1" ht="17.25" customHeight="1" x14ac:dyDescent="0.25">
      <c r="A89" s="26">
        <v>85</v>
      </c>
      <c r="B89" s="4" t="s">
        <v>283</v>
      </c>
      <c r="C89" s="4" t="s">
        <v>282</v>
      </c>
      <c r="D89" s="4" t="s">
        <v>281</v>
      </c>
      <c r="E89" s="4">
        <v>602854</v>
      </c>
      <c r="F89" s="4"/>
      <c r="G89" s="4" t="s">
        <v>3</v>
      </c>
      <c r="H89" s="4" t="s">
        <v>49</v>
      </c>
      <c r="I89" s="4"/>
      <c r="J89" s="4" t="s">
        <v>15</v>
      </c>
      <c r="K89" s="6">
        <v>36896</v>
      </c>
      <c r="L89" s="4">
        <v>8209801275</v>
      </c>
      <c r="M89" s="4" t="s">
        <v>98</v>
      </c>
    </row>
    <row r="90" spans="1:13" s="5" customFormat="1" ht="17.25" customHeight="1" x14ac:dyDescent="0.25">
      <c r="A90" s="26">
        <v>86</v>
      </c>
      <c r="B90" s="4" t="s">
        <v>104</v>
      </c>
      <c r="C90" s="4" t="s">
        <v>103</v>
      </c>
      <c r="D90" s="4" t="s">
        <v>102</v>
      </c>
      <c r="E90" s="4">
        <v>542105</v>
      </c>
      <c r="F90" s="4"/>
      <c r="G90" s="4" t="s">
        <v>3</v>
      </c>
      <c r="H90" s="4" t="s">
        <v>37</v>
      </c>
      <c r="I90" s="4"/>
      <c r="J90" s="4" t="s">
        <v>41</v>
      </c>
      <c r="K90" s="6">
        <v>36920</v>
      </c>
      <c r="L90" s="4">
        <v>7665493098</v>
      </c>
      <c r="M90" s="4" t="s">
        <v>98</v>
      </c>
    </row>
    <row r="91" spans="1:13" s="5" customFormat="1" ht="17.25" customHeight="1" x14ac:dyDescent="0.25">
      <c r="A91" s="26">
        <v>87</v>
      </c>
      <c r="B91" s="4" t="s">
        <v>211</v>
      </c>
      <c r="C91" s="4" t="s">
        <v>210</v>
      </c>
      <c r="D91" s="4" t="s">
        <v>99</v>
      </c>
      <c r="E91" s="4">
        <v>574443</v>
      </c>
      <c r="F91" s="4"/>
      <c r="G91" s="4" t="s">
        <v>3</v>
      </c>
      <c r="H91" s="4" t="s">
        <v>8</v>
      </c>
      <c r="I91" s="4"/>
      <c r="J91" s="4" t="s">
        <v>7</v>
      </c>
      <c r="K91" s="6">
        <v>37080</v>
      </c>
      <c r="L91" s="4">
        <v>8000295443</v>
      </c>
      <c r="M91" s="4" t="s">
        <v>98</v>
      </c>
    </row>
    <row r="92" spans="1:13" s="5" customFormat="1" ht="21" customHeight="1" x14ac:dyDescent="0.25">
      <c r="A92" s="26">
        <v>88</v>
      </c>
      <c r="B92" s="4" t="s">
        <v>448</v>
      </c>
      <c r="C92" s="4" t="s">
        <v>19</v>
      </c>
      <c r="D92" s="4" t="s">
        <v>18</v>
      </c>
      <c r="E92" s="4">
        <v>602550</v>
      </c>
      <c r="F92" s="4"/>
      <c r="G92" s="4" t="s">
        <v>3</v>
      </c>
      <c r="H92" s="4" t="s">
        <v>17</v>
      </c>
      <c r="I92" s="4" t="s">
        <v>16</v>
      </c>
      <c r="J92" s="4" t="s">
        <v>15</v>
      </c>
      <c r="K92" s="6">
        <v>36722</v>
      </c>
      <c r="L92" s="4">
        <v>9983434330</v>
      </c>
      <c r="M92" s="4" t="s">
        <v>0</v>
      </c>
    </row>
    <row r="93" spans="1:13" s="5" customFormat="1" ht="17.25" customHeight="1" x14ac:dyDescent="0.25">
      <c r="A93" s="26">
        <v>89</v>
      </c>
      <c r="B93" s="4" t="s">
        <v>110</v>
      </c>
      <c r="C93" s="4" t="s">
        <v>109</v>
      </c>
      <c r="D93" s="4" t="s">
        <v>108</v>
      </c>
      <c r="E93" s="4">
        <v>867716</v>
      </c>
      <c r="F93" s="4"/>
      <c r="G93" s="4" t="s">
        <v>3</v>
      </c>
      <c r="H93" s="4" t="s">
        <v>49</v>
      </c>
      <c r="I93" s="4"/>
      <c r="J93" s="4" t="s">
        <v>48</v>
      </c>
      <c r="K93" s="6">
        <v>34868</v>
      </c>
      <c r="L93" s="4">
        <v>9509104056</v>
      </c>
      <c r="M93" s="4" t="s">
        <v>98</v>
      </c>
    </row>
    <row r="94" spans="1:13" s="5" customFormat="1" ht="17.25" customHeight="1" x14ac:dyDescent="0.25">
      <c r="A94" s="26">
        <v>90</v>
      </c>
      <c r="B94" s="4" t="s">
        <v>341</v>
      </c>
      <c r="C94" s="4" t="s">
        <v>115</v>
      </c>
      <c r="D94" s="4" t="s">
        <v>114</v>
      </c>
      <c r="E94" s="4">
        <v>603140</v>
      </c>
      <c r="F94" s="4"/>
      <c r="G94" s="4" t="s">
        <v>3</v>
      </c>
      <c r="H94" s="4" t="s">
        <v>49</v>
      </c>
      <c r="I94" s="4"/>
      <c r="J94" s="4" t="s">
        <v>48</v>
      </c>
      <c r="K94" s="6">
        <v>37640</v>
      </c>
      <c r="L94" s="4">
        <v>7742555442</v>
      </c>
      <c r="M94" s="4" t="s">
        <v>98</v>
      </c>
    </row>
    <row r="95" spans="1:13" s="5" customFormat="1" ht="17.25" customHeight="1" x14ac:dyDescent="0.25">
      <c r="A95" s="26">
        <v>91</v>
      </c>
      <c r="B95" s="4" t="s">
        <v>297</v>
      </c>
      <c r="C95" s="4" t="s">
        <v>296</v>
      </c>
      <c r="D95" s="4" t="s">
        <v>295</v>
      </c>
      <c r="E95" s="4">
        <v>602869</v>
      </c>
      <c r="F95" s="4"/>
      <c r="G95" s="4" t="s">
        <v>3</v>
      </c>
      <c r="H95" s="4" t="s">
        <v>2</v>
      </c>
      <c r="I95" s="4"/>
      <c r="J95" s="4" t="s">
        <v>15</v>
      </c>
      <c r="K95" s="6">
        <v>37282</v>
      </c>
      <c r="L95" s="4">
        <v>9462561612</v>
      </c>
      <c r="M95" s="4" t="s">
        <v>98</v>
      </c>
    </row>
    <row r="96" spans="1:13" s="5" customFormat="1" ht="17.25" customHeight="1" x14ac:dyDescent="0.25">
      <c r="A96" s="26">
        <v>92</v>
      </c>
      <c r="B96" s="4" t="s">
        <v>273</v>
      </c>
      <c r="C96" s="4" t="s">
        <v>272</v>
      </c>
      <c r="D96" s="4" t="s">
        <v>271</v>
      </c>
      <c r="E96" s="4">
        <v>600333</v>
      </c>
      <c r="F96" s="4"/>
      <c r="G96" s="4" t="s">
        <v>3</v>
      </c>
      <c r="H96" s="4" t="s">
        <v>49</v>
      </c>
      <c r="I96" s="4"/>
      <c r="J96" s="4" t="s">
        <v>15</v>
      </c>
      <c r="K96" s="6">
        <v>37600</v>
      </c>
      <c r="L96" s="4">
        <v>9660414128</v>
      </c>
      <c r="M96" s="4" t="s">
        <v>98</v>
      </c>
    </row>
    <row r="97" spans="1:14" s="5" customFormat="1" ht="17.25" customHeight="1" x14ac:dyDescent="0.25">
      <c r="A97" s="26">
        <v>93</v>
      </c>
      <c r="B97" s="4" t="s">
        <v>446</v>
      </c>
      <c r="C97" s="4" t="s">
        <v>54</v>
      </c>
      <c r="D97" s="4" t="s">
        <v>53</v>
      </c>
      <c r="E97" s="4">
        <v>602032</v>
      </c>
      <c r="F97" s="4"/>
      <c r="G97" s="4" t="s">
        <v>3</v>
      </c>
      <c r="H97" s="4" t="s">
        <v>49</v>
      </c>
      <c r="I97" s="4"/>
      <c r="J97" s="4" t="s">
        <v>48</v>
      </c>
      <c r="K97" s="6">
        <v>36607</v>
      </c>
      <c r="L97" s="4">
        <v>9784642315</v>
      </c>
      <c r="M97" s="4" t="s">
        <v>30</v>
      </c>
    </row>
    <row r="98" spans="1:14" s="5" customFormat="1" ht="17.25" customHeight="1" x14ac:dyDescent="0.25">
      <c r="A98" s="26">
        <v>94</v>
      </c>
      <c r="B98" s="4" t="s">
        <v>342</v>
      </c>
      <c r="C98" s="4" t="s">
        <v>43</v>
      </c>
      <c r="D98" s="4" t="s">
        <v>42</v>
      </c>
      <c r="E98" s="4">
        <v>890279</v>
      </c>
      <c r="F98" s="4"/>
      <c r="G98" s="4" t="s">
        <v>3</v>
      </c>
      <c r="H98" s="4" t="s">
        <v>37</v>
      </c>
      <c r="I98" s="4"/>
      <c r="J98" s="4" t="s">
        <v>41</v>
      </c>
      <c r="K98" s="6">
        <v>37171</v>
      </c>
      <c r="L98" s="4">
        <v>7742938574</v>
      </c>
      <c r="M98" s="4" t="s">
        <v>30</v>
      </c>
    </row>
    <row r="99" spans="1:14" s="5" customFormat="1" ht="17.25" customHeight="1" x14ac:dyDescent="0.25">
      <c r="A99" s="26">
        <v>95</v>
      </c>
      <c r="B99" s="4" t="s">
        <v>241</v>
      </c>
      <c r="C99" s="4" t="s">
        <v>240</v>
      </c>
      <c r="D99" s="4" t="s">
        <v>239</v>
      </c>
      <c r="E99" s="4">
        <v>600965</v>
      </c>
      <c r="F99" s="4"/>
      <c r="G99" s="4" t="s">
        <v>3</v>
      </c>
      <c r="H99" s="4" t="s">
        <v>17</v>
      </c>
      <c r="I99" s="4"/>
      <c r="J99" s="4" t="s">
        <v>15</v>
      </c>
      <c r="K99" s="6">
        <v>31051</v>
      </c>
      <c r="L99" s="4">
        <v>9829319843</v>
      </c>
      <c r="M99" s="4" t="s">
        <v>98</v>
      </c>
    </row>
    <row r="100" spans="1:14" s="5" customFormat="1" ht="17.25" customHeight="1" x14ac:dyDescent="0.25">
      <c r="A100" s="26">
        <v>96</v>
      </c>
      <c r="B100" s="4" t="s">
        <v>343</v>
      </c>
      <c r="C100" s="4" t="s">
        <v>158</v>
      </c>
      <c r="D100" s="4" t="s">
        <v>157</v>
      </c>
      <c r="E100" s="4">
        <v>736271</v>
      </c>
      <c r="F100" s="4"/>
      <c r="G100" s="4" t="s">
        <v>3</v>
      </c>
      <c r="H100" s="4" t="s">
        <v>37</v>
      </c>
      <c r="I100" s="4"/>
      <c r="J100" s="4" t="s">
        <v>36</v>
      </c>
      <c r="K100" s="6">
        <v>36431</v>
      </c>
      <c r="L100" s="4">
        <v>9509569651</v>
      </c>
      <c r="M100" s="4" t="s">
        <v>98</v>
      </c>
    </row>
    <row r="101" spans="1:14" s="5" customFormat="1" ht="17.25" customHeight="1" x14ac:dyDescent="0.25">
      <c r="A101" s="26">
        <v>97</v>
      </c>
      <c r="B101" s="4" t="s">
        <v>344</v>
      </c>
      <c r="C101" s="4" t="s">
        <v>184</v>
      </c>
      <c r="D101" s="4" t="s">
        <v>183</v>
      </c>
      <c r="E101" s="4">
        <v>575261</v>
      </c>
      <c r="F101" s="4"/>
      <c r="G101" s="4" t="s">
        <v>3</v>
      </c>
      <c r="H101" s="4" t="s">
        <v>8</v>
      </c>
      <c r="I101" s="4"/>
      <c r="J101" s="4" t="s">
        <v>7</v>
      </c>
      <c r="K101" s="6">
        <v>37217</v>
      </c>
      <c r="L101" s="4">
        <v>9352830765</v>
      </c>
      <c r="M101" s="4" t="s">
        <v>98</v>
      </c>
    </row>
    <row r="104" spans="1:14" ht="18" x14ac:dyDescent="0.25">
      <c r="A104" s="269" t="s">
        <v>312</v>
      </c>
      <c r="B104" s="270"/>
      <c r="C104" s="270"/>
      <c r="D104" s="270"/>
      <c r="E104" s="270"/>
      <c r="F104" s="270"/>
      <c r="G104" s="270"/>
      <c r="H104" s="270"/>
    </row>
    <row r="105" spans="1:14" x14ac:dyDescent="0.25">
      <c r="A105" s="271" t="s">
        <v>427</v>
      </c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3"/>
    </row>
    <row r="106" spans="1:14" ht="22.5" x14ac:dyDescent="0.25">
      <c r="A106" s="27" t="s">
        <v>309</v>
      </c>
      <c r="B106" s="28" t="s">
        <v>307</v>
      </c>
      <c r="C106" s="28" t="s">
        <v>306</v>
      </c>
      <c r="D106" s="28" t="s">
        <v>305</v>
      </c>
      <c r="E106" s="28" t="s">
        <v>308</v>
      </c>
      <c r="F106" s="28" t="s">
        <v>304</v>
      </c>
      <c r="G106" s="28" t="s">
        <v>303</v>
      </c>
      <c r="H106" s="28" t="s">
        <v>302</v>
      </c>
      <c r="I106" s="28" t="s">
        <v>301</v>
      </c>
      <c r="J106" s="28" t="s">
        <v>300</v>
      </c>
      <c r="K106" s="28" t="s">
        <v>299</v>
      </c>
      <c r="L106" s="29" t="s">
        <v>298</v>
      </c>
    </row>
    <row r="107" spans="1:14" ht="19.5" customHeight="1" x14ac:dyDescent="0.25">
      <c r="A107" s="30">
        <v>1</v>
      </c>
      <c r="B107" s="31" t="s">
        <v>220</v>
      </c>
      <c r="C107" s="31" t="s">
        <v>219</v>
      </c>
      <c r="D107" s="31" t="s">
        <v>218</v>
      </c>
      <c r="E107" s="31">
        <v>602066</v>
      </c>
      <c r="F107" s="31" t="s">
        <v>3</v>
      </c>
      <c r="G107" s="31" t="s">
        <v>32</v>
      </c>
      <c r="H107" s="31"/>
      <c r="I107" s="31" t="s">
        <v>31</v>
      </c>
      <c r="J107" s="32">
        <v>34885</v>
      </c>
      <c r="K107" s="31">
        <v>7851932525</v>
      </c>
      <c r="L107" s="33" t="s">
        <v>98</v>
      </c>
    </row>
    <row r="108" spans="1:14" ht="19.5" customHeight="1" x14ac:dyDescent="0.25">
      <c r="A108" s="30">
        <v>2</v>
      </c>
      <c r="B108" s="31" t="s">
        <v>91</v>
      </c>
      <c r="C108" s="31" t="s">
        <v>90</v>
      </c>
      <c r="D108" s="31" t="s">
        <v>89</v>
      </c>
      <c r="E108" s="31">
        <v>603754</v>
      </c>
      <c r="F108" s="31" t="s">
        <v>3</v>
      </c>
      <c r="G108" s="31" t="s">
        <v>2</v>
      </c>
      <c r="H108" s="31"/>
      <c r="I108" s="31" t="s">
        <v>15</v>
      </c>
      <c r="J108" s="32">
        <v>36383</v>
      </c>
      <c r="K108" s="31">
        <v>7976534944</v>
      </c>
      <c r="L108" s="33" t="s">
        <v>30</v>
      </c>
    </row>
    <row r="109" spans="1:14" ht="19.5" customHeight="1" x14ac:dyDescent="0.25">
      <c r="A109" s="30">
        <v>3</v>
      </c>
      <c r="B109" s="31" t="s">
        <v>253</v>
      </c>
      <c r="C109" s="31" t="s">
        <v>252</v>
      </c>
      <c r="D109" s="31" t="s">
        <v>251</v>
      </c>
      <c r="E109" s="31">
        <v>600573</v>
      </c>
      <c r="F109" s="31" t="s">
        <v>3</v>
      </c>
      <c r="G109" s="31" t="s">
        <v>17</v>
      </c>
      <c r="H109" s="31" t="s">
        <v>250</v>
      </c>
      <c r="I109" s="31" t="s">
        <v>15</v>
      </c>
      <c r="J109" s="32">
        <v>35049</v>
      </c>
      <c r="K109" s="31">
        <v>9413982755</v>
      </c>
      <c r="L109" s="33" t="s">
        <v>98</v>
      </c>
    </row>
    <row r="110" spans="1:14" ht="19.5" customHeight="1" x14ac:dyDescent="0.25">
      <c r="A110" s="30">
        <v>4</v>
      </c>
      <c r="B110" s="31" t="s">
        <v>232</v>
      </c>
      <c r="C110" s="31" t="s">
        <v>231</v>
      </c>
      <c r="D110" s="31" t="s">
        <v>134</v>
      </c>
      <c r="E110" s="31">
        <v>575177</v>
      </c>
      <c r="F110" s="31" t="s">
        <v>3</v>
      </c>
      <c r="G110" s="31" t="s">
        <v>8</v>
      </c>
      <c r="H110" s="31"/>
      <c r="I110" s="31" t="s">
        <v>15</v>
      </c>
      <c r="J110" s="32">
        <v>35045</v>
      </c>
      <c r="K110" s="31">
        <v>9829349155</v>
      </c>
      <c r="L110" s="33" t="s">
        <v>98</v>
      </c>
    </row>
    <row r="111" spans="1:14" ht="19.5" customHeight="1" x14ac:dyDescent="0.25">
      <c r="A111" s="30">
        <v>5</v>
      </c>
      <c r="B111" s="31" t="s">
        <v>222</v>
      </c>
      <c r="C111" s="31" t="s">
        <v>221</v>
      </c>
      <c r="D111" s="31" t="s">
        <v>12</v>
      </c>
      <c r="E111" s="31">
        <v>601296</v>
      </c>
      <c r="F111" s="31" t="s">
        <v>3</v>
      </c>
      <c r="G111" s="31" t="s">
        <v>2</v>
      </c>
      <c r="H111" s="31"/>
      <c r="I111" s="31" t="s">
        <v>1</v>
      </c>
      <c r="J111" s="32">
        <v>36571</v>
      </c>
      <c r="K111" s="31">
        <v>7852076967</v>
      </c>
      <c r="L111" s="33" t="s">
        <v>98</v>
      </c>
    </row>
    <row r="112" spans="1:14" ht="19.5" customHeight="1" x14ac:dyDescent="0.25">
      <c r="A112" s="30">
        <v>6</v>
      </c>
      <c r="B112" s="31" t="s">
        <v>26</v>
      </c>
      <c r="C112" s="31" t="s">
        <v>25</v>
      </c>
      <c r="D112" s="31" t="s">
        <v>24</v>
      </c>
      <c r="E112" s="31">
        <v>600808</v>
      </c>
      <c r="F112" s="31" t="s">
        <v>3</v>
      </c>
      <c r="G112" s="31" t="s">
        <v>2</v>
      </c>
      <c r="H112" s="31" t="s">
        <v>16</v>
      </c>
      <c r="I112" s="31" t="s">
        <v>15</v>
      </c>
      <c r="J112" s="32">
        <v>36838</v>
      </c>
      <c r="K112" s="31">
        <v>8290516908</v>
      </c>
      <c r="L112" s="33" t="s">
        <v>0</v>
      </c>
    </row>
    <row r="113" spans="1:12" ht="19.5" customHeight="1" x14ac:dyDescent="0.25">
      <c r="A113" s="30">
        <v>7</v>
      </c>
      <c r="B113" s="31" t="s">
        <v>47</v>
      </c>
      <c r="C113" s="31" t="s">
        <v>46</v>
      </c>
      <c r="D113" s="31" t="s">
        <v>45</v>
      </c>
      <c r="E113" s="31">
        <v>835528</v>
      </c>
      <c r="F113" s="31" t="s">
        <v>3</v>
      </c>
      <c r="G113" s="31" t="s">
        <v>2</v>
      </c>
      <c r="H113" s="31" t="s">
        <v>16</v>
      </c>
      <c r="I113" s="31" t="s">
        <v>1</v>
      </c>
      <c r="J113" s="32">
        <v>36643</v>
      </c>
      <c r="K113" s="31">
        <v>9602669890</v>
      </c>
      <c r="L113" s="33" t="s">
        <v>30</v>
      </c>
    </row>
    <row r="114" spans="1:12" ht="19.5" customHeight="1" x14ac:dyDescent="0.25">
      <c r="A114" s="30">
        <v>8</v>
      </c>
      <c r="B114" s="31" t="s">
        <v>263</v>
      </c>
      <c r="C114" s="31" t="s">
        <v>187</v>
      </c>
      <c r="D114" s="31" t="s">
        <v>262</v>
      </c>
      <c r="E114" s="31">
        <v>601905</v>
      </c>
      <c r="F114" s="31" t="s">
        <v>3</v>
      </c>
      <c r="G114" s="31" t="s">
        <v>261</v>
      </c>
      <c r="H114" s="31"/>
      <c r="I114" s="31" t="s">
        <v>15</v>
      </c>
      <c r="J114" s="32">
        <v>37067</v>
      </c>
      <c r="K114" s="31">
        <v>9799965463</v>
      </c>
      <c r="L114" s="33" t="s">
        <v>98</v>
      </c>
    </row>
    <row r="115" spans="1:12" ht="19.5" customHeight="1" x14ac:dyDescent="0.25">
      <c r="A115" s="30">
        <v>9</v>
      </c>
      <c r="B115" s="31" t="s">
        <v>14</v>
      </c>
      <c r="C115" s="31" t="s">
        <v>13</v>
      </c>
      <c r="D115" s="31" t="s">
        <v>12</v>
      </c>
      <c r="E115" s="31">
        <v>600910</v>
      </c>
      <c r="F115" s="31" t="s">
        <v>3</v>
      </c>
      <c r="G115" s="31" t="s">
        <v>8</v>
      </c>
      <c r="H115" s="31"/>
      <c r="I115" s="31" t="s">
        <v>7</v>
      </c>
      <c r="J115" s="32">
        <v>36418</v>
      </c>
      <c r="K115" s="31">
        <v>9413162081</v>
      </c>
      <c r="L115" s="33" t="s">
        <v>0</v>
      </c>
    </row>
    <row r="116" spans="1:12" x14ac:dyDescent="0.25">
      <c r="A116" s="30">
        <v>10</v>
      </c>
      <c r="B116" s="31" t="s">
        <v>94</v>
      </c>
      <c r="C116" s="31" t="s">
        <v>93</v>
      </c>
      <c r="D116" s="31" t="s">
        <v>92</v>
      </c>
      <c r="E116" s="31">
        <v>600568</v>
      </c>
      <c r="F116" s="31" t="s">
        <v>3</v>
      </c>
      <c r="G116" s="31" t="s">
        <v>49</v>
      </c>
      <c r="H116" s="31"/>
      <c r="I116" s="31" t="s">
        <v>15</v>
      </c>
      <c r="J116" s="32">
        <v>37150</v>
      </c>
      <c r="K116" s="31">
        <v>7877928343</v>
      </c>
      <c r="L116" s="33" t="s">
        <v>30</v>
      </c>
    </row>
    <row r="117" spans="1:12" x14ac:dyDescent="0.25">
      <c r="A117" s="30">
        <v>11</v>
      </c>
      <c r="B117" s="31" t="s">
        <v>224</v>
      </c>
      <c r="C117" s="31" t="s">
        <v>25</v>
      </c>
      <c r="D117" s="31" t="s">
        <v>223</v>
      </c>
      <c r="E117" s="31">
        <v>834213</v>
      </c>
      <c r="F117" s="31" t="s">
        <v>3</v>
      </c>
      <c r="G117" s="31" t="s">
        <v>49</v>
      </c>
      <c r="H117" s="31"/>
      <c r="I117" s="31" t="s">
        <v>15</v>
      </c>
      <c r="J117" s="32">
        <v>36781</v>
      </c>
      <c r="K117" s="31">
        <v>9529376646</v>
      </c>
      <c r="L117" s="33" t="s">
        <v>98</v>
      </c>
    </row>
    <row r="118" spans="1:12" x14ac:dyDescent="0.25">
      <c r="A118" s="30">
        <v>12</v>
      </c>
      <c r="B118" s="31" t="s">
        <v>176</v>
      </c>
      <c r="C118" s="31" t="s">
        <v>175</v>
      </c>
      <c r="D118" s="31" t="s">
        <v>174</v>
      </c>
      <c r="E118" s="31">
        <v>602040</v>
      </c>
      <c r="F118" s="31" t="s">
        <v>3</v>
      </c>
      <c r="G118" s="31" t="s">
        <v>8</v>
      </c>
      <c r="H118" s="31"/>
      <c r="I118" s="31" t="s">
        <v>7</v>
      </c>
      <c r="J118" s="32">
        <v>36655</v>
      </c>
      <c r="K118" s="31">
        <v>9680534274</v>
      </c>
      <c r="L118" s="33" t="s">
        <v>98</v>
      </c>
    </row>
    <row r="119" spans="1:12" x14ac:dyDescent="0.25">
      <c r="A119" s="30">
        <v>13</v>
      </c>
      <c r="B119" s="31" t="s">
        <v>151</v>
      </c>
      <c r="C119" s="31" t="s">
        <v>150</v>
      </c>
      <c r="D119" s="31" t="s">
        <v>149</v>
      </c>
      <c r="E119" s="31">
        <v>603206</v>
      </c>
      <c r="F119" s="31" t="s">
        <v>3</v>
      </c>
      <c r="G119" s="31" t="s">
        <v>2</v>
      </c>
      <c r="H119" s="31"/>
      <c r="I119" s="31" t="s">
        <v>1</v>
      </c>
      <c r="J119" s="32">
        <v>37053</v>
      </c>
      <c r="K119" s="31">
        <v>9610245955</v>
      </c>
      <c r="L119" s="33" t="s">
        <v>98</v>
      </c>
    </row>
    <row r="120" spans="1:12" x14ac:dyDescent="0.25">
      <c r="A120" s="30">
        <v>14</v>
      </c>
      <c r="B120" s="31" t="s">
        <v>131</v>
      </c>
      <c r="C120" s="31" t="s">
        <v>130</v>
      </c>
      <c r="D120" s="31" t="s">
        <v>129</v>
      </c>
      <c r="E120" s="31">
        <v>600289</v>
      </c>
      <c r="F120" s="31" t="s">
        <v>3</v>
      </c>
      <c r="G120" s="31" t="s">
        <v>2</v>
      </c>
      <c r="H120" s="31"/>
      <c r="I120" s="31" t="s">
        <v>1</v>
      </c>
      <c r="J120" s="32">
        <v>36928</v>
      </c>
      <c r="K120" s="31">
        <v>7877166624</v>
      </c>
      <c r="L120" s="33" t="s">
        <v>98</v>
      </c>
    </row>
    <row r="121" spans="1:12" x14ac:dyDescent="0.25">
      <c r="A121" s="30">
        <v>15</v>
      </c>
      <c r="B121" s="31" t="s">
        <v>249</v>
      </c>
      <c r="C121" s="31" t="s">
        <v>248</v>
      </c>
      <c r="D121" s="31" t="s">
        <v>228</v>
      </c>
      <c r="E121" s="31">
        <v>603461</v>
      </c>
      <c r="F121" s="31" t="s">
        <v>3</v>
      </c>
      <c r="G121" s="31" t="s">
        <v>8</v>
      </c>
      <c r="H121" s="31"/>
      <c r="I121" s="31" t="s">
        <v>15</v>
      </c>
      <c r="J121" s="32">
        <v>36659</v>
      </c>
      <c r="K121" s="31">
        <v>9001912704</v>
      </c>
      <c r="L121" s="33" t="s">
        <v>98</v>
      </c>
    </row>
    <row r="122" spans="1:12" x14ac:dyDescent="0.25">
      <c r="A122" s="30">
        <v>16</v>
      </c>
      <c r="B122" s="31" t="s">
        <v>170</v>
      </c>
      <c r="C122" s="31" t="s">
        <v>169</v>
      </c>
      <c r="D122" s="31" t="s">
        <v>168</v>
      </c>
      <c r="E122" s="31">
        <v>601246</v>
      </c>
      <c r="F122" s="31" t="s">
        <v>3</v>
      </c>
      <c r="G122" s="31" t="s">
        <v>32</v>
      </c>
      <c r="H122" s="31"/>
      <c r="I122" s="31" t="s">
        <v>31</v>
      </c>
      <c r="J122" s="32">
        <v>36656</v>
      </c>
      <c r="K122" s="31">
        <v>7023713069</v>
      </c>
      <c r="L122" s="33" t="s">
        <v>98</v>
      </c>
    </row>
    <row r="123" spans="1:12" x14ac:dyDescent="0.25">
      <c r="A123" s="30">
        <v>17</v>
      </c>
      <c r="B123" s="31" t="s">
        <v>244</v>
      </c>
      <c r="C123" s="31" t="s">
        <v>243</v>
      </c>
      <c r="D123" s="31" t="s">
        <v>242</v>
      </c>
      <c r="E123" s="31">
        <v>602208</v>
      </c>
      <c r="F123" s="31" t="s">
        <v>3</v>
      </c>
      <c r="G123" s="31" t="s">
        <v>17</v>
      </c>
      <c r="H123" s="31"/>
      <c r="I123" s="31" t="s">
        <v>15</v>
      </c>
      <c r="J123" s="32">
        <v>35858</v>
      </c>
      <c r="K123" s="31">
        <v>9636077729</v>
      </c>
      <c r="L123" s="33" t="s">
        <v>98</v>
      </c>
    </row>
    <row r="124" spans="1:12" x14ac:dyDescent="0.25">
      <c r="A124" s="30">
        <v>18</v>
      </c>
      <c r="B124" s="31" t="s">
        <v>257</v>
      </c>
      <c r="C124" s="31" t="s">
        <v>256</v>
      </c>
      <c r="D124" s="31" t="s">
        <v>255</v>
      </c>
      <c r="E124" s="31">
        <v>600528</v>
      </c>
      <c r="F124" s="31" t="s">
        <v>3</v>
      </c>
      <c r="G124" s="31" t="s">
        <v>49</v>
      </c>
      <c r="H124" s="31" t="s">
        <v>254</v>
      </c>
      <c r="I124" s="31" t="s">
        <v>15</v>
      </c>
      <c r="J124" s="32">
        <v>33725</v>
      </c>
      <c r="K124" s="31">
        <v>7976799320</v>
      </c>
      <c r="L124" s="33" t="s">
        <v>98</v>
      </c>
    </row>
    <row r="125" spans="1:12" x14ac:dyDescent="0.25">
      <c r="A125" s="30">
        <v>19</v>
      </c>
      <c r="B125" s="31" t="s">
        <v>154</v>
      </c>
      <c r="C125" s="31" t="s">
        <v>153</v>
      </c>
      <c r="D125" s="31" t="s">
        <v>152</v>
      </c>
      <c r="E125" s="31">
        <v>600712</v>
      </c>
      <c r="F125" s="31" t="s">
        <v>3</v>
      </c>
      <c r="G125" s="31" t="s">
        <v>2</v>
      </c>
      <c r="H125" s="31"/>
      <c r="I125" s="31" t="s">
        <v>1</v>
      </c>
      <c r="J125" s="32">
        <v>36768</v>
      </c>
      <c r="K125" s="31">
        <v>8769357502</v>
      </c>
      <c r="L125" s="33" t="s">
        <v>98</v>
      </c>
    </row>
    <row r="126" spans="1:12" x14ac:dyDescent="0.25">
      <c r="A126" s="30">
        <v>20</v>
      </c>
      <c r="B126" s="31" t="s">
        <v>285</v>
      </c>
      <c r="C126" s="31" t="s">
        <v>246</v>
      </c>
      <c r="D126" s="31" t="s">
        <v>284</v>
      </c>
      <c r="E126" s="31">
        <v>602114</v>
      </c>
      <c r="F126" s="31" t="s">
        <v>3</v>
      </c>
      <c r="G126" s="31" t="s">
        <v>8</v>
      </c>
      <c r="H126" s="31"/>
      <c r="I126" s="31" t="s">
        <v>15</v>
      </c>
      <c r="J126" s="32">
        <v>37447</v>
      </c>
      <c r="K126" s="31">
        <v>9636538870</v>
      </c>
      <c r="L126" s="33" t="s">
        <v>98</v>
      </c>
    </row>
    <row r="127" spans="1:12" x14ac:dyDescent="0.25">
      <c r="A127" s="30">
        <v>21</v>
      </c>
      <c r="B127" s="31" t="s">
        <v>70</v>
      </c>
      <c r="C127" s="31" t="s">
        <v>69</v>
      </c>
      <c r="D127" s="31" t="s">
        <v>68</v>
      </c>
      <c r="E127" s="31">
        <v>603695</v>
      </c>
      <c r="F127" s="31" t="s">
        <v>3</v>
      </c>
      <c r="G127" s="31" t="s">
        <v>8</v>
      </c>
      <c r="H127" s="31"/>
      <c r="I127" s="31" t="s">
        <v>7</v>
      </c>
      <c r="J127" s="32">
        <v>35838</v>
      </c>
      <c r="K127" s="31">
        <v>9530343444</v>
      </c>
      <c r="L127" s="33" t="s">
        <v>30</v>
      </c>
    </row>
    <row r="128" spans="1:12" x14ac:dyDescent="0.25">
      <c r="A128" s="30">
        <v>22</v>
      </c>
      <c r="B128" s="31" t="s">
        <v>52</v>
      </c>
      <c r="C128" s="31" t="s">
        <v>51</v>
      </c>
      <c r="D128" s="31" t="s">
        <v>50</v>
      </c>
      <c r="E128" s="31">
        <v>600191</v>
      </c>
      <c r="F128" s="31" t="s">
        <v>3</v>
      </c>
      <c r="G128" s="31" t="s">
        <v>49</v>
      </c>
      <c r="H128" s="31"/>
      <c r="I128" s="31" t="s">
        <v>48</v>
      </c>
      <c r="J128" s="32">
        <v>37524</v>
      </c>
      <c r="K128" s="31">
        <v>7297003644</v>
      </c>
      <c r="L128" s="33" t="s">
        <v>30</v>
      </c>
    </row>
    <row r="129" spans="1:12" x14ac:dyDescent="0.25">
      <c r="A129" s="30">
        <v>23</v>
      </c>
      <c r="B129" s="31" t="s">
        <v>97</v>
      </c>
      <c r="C129" s="31" t="s">
        <v>96</v>
      </c>
      <c r="D129" s="31" t="s">
        <v>95</v>
      </c>
      <c r="E129" s="31">
        <v>830687</v>
      </c>
      <c r="F129" s="31" t="s">
        <v>3</v>
      </c>
      <c r="G129" s="31" t="s">
        <v>17</v>
      </c>
      <c r="H129" s="31"/>
      <c r="I129" s="31" t="s">
        <v>15</v>
      </c>
      <c r="J129" s="32">
        <v>36821</v>
      </c>
      <c r="K129" s="31">
        <v>9982082063</v>
      </c>
      <c r="L129" s="33" t="s">
        <v>30</v>
      </c>
    </row>
    <row r="130" spans="1:12" x14ac:dyDescent="0.25">
      <c r="A130" s="30">
        <v>24</v>
      </c>
      <c r="B130" s="31" t="s">
        <v>278</v>
      </c>
      <c r="C130" s="31" t="s">
        <v>277</v>
      </c>
      <c r="D130" s="31" t="s">
        <v>140</v>
      </c>
      <c r="E130" s="31">
        <v>600946</v>
      </c>
      <c r="F130" s="31" t="s">
        <v>3</v>
      </c>
      <c r="G130" s="31" t="s">
        <v>8</v>
      </c>
      <c r="H130" s="31"/>
      <c r="I130" s="31" t="s">
        <v>15</v>
      </c>
      <c r="J130" s="32">
        <v>36692</v>
      </c>
      <c r="K130" s="31">
        <v>9602864264</v>
      </c>
      <c r="L130" s="33" t="s">
        <v>98</v>
      </c>
    </row>
    <row r="131" spans="1:12" x14ac:dyDescent="0.25">
      <c r="A131" s="30">
        <v>25</v>
      </c>
      <c r="B131" s="31" t="s">
        <v>209</v>
      </c>
      <c r="C131" s="31" t="s">
        <v>208</v>
      </c>
      <c r="D131" s="31" t="s">
        <v>207</v>
      </c>
      <c r="E131" s="31">
        <v>600071</v>
      </c>
      <c r="F131" s="31" t="s">
        <v>3</v>
      </c>
      <c r="G131" s="31" t="s">
        <v>8</v>
      </c>
      <c r="H131" s="31"/>
      <c r="I131" s="31" t="s">
        <v>7</v>
      </c>
      <c r="J131" s="32">
        <v>36342</v>
      </c>
      <c r="K131" s="31">
        <v>9057269947</v>
      </c>
      <c r="L131" s="33" t="s">
        <v>98</v>
      </c>
    </row>
    <row r="132" spans="1:12" x14ac:dyDescent="0.25">
      <c r="A132" s="30">
        <v>26</v>
      </c>
      <c r="B132" s="31" t="s">
        <v>29</v>
      </c>
      <c r="C132" s="31" t="s">
        <v>28</v>
      </c>
      <c r="D132" s="31" t="s">
        <v>27</v>
      </c>
      <c r="E132" s="31">
        <v>601722</v>
      </c>
      <c r="F132" s="31" t="s">
        <v>3</v>
      </c>
      <c r="G132" s="31" t="s">
        <v>2</v>
      </c>
      <c r="H132" s="31"/>
      <c r="I132" s="31" t="s">
        <v>15</v>
      </c>
      <c r="J132" s="32">
        <v>37433</v>
      </c>
      <c r="K132" s="31">
        <v>7976045480</v>
      </c>
      <c r="L132" s="33" t="s">
        <v>0</v>
      </c>
    </row>
    <row r="133" spans="1:12" x14ac:dyDescent="0.25">
      <c r="A133" s="30">
        <v>27</v>
      </c>
      <c r="B133" s="31" t="s">
        <v>217</v>
      </c>
      <c r="C133" s="31" t="s">
        <v>216</v>
      </c>
      <c r="D133" s="31" t="s">
        <v>215</v>
      </c>
      <c r="E133" s="31">
        <v>577934</v>
      </c>
      <c r="F133" s="31" t="s">
        <v>3</v>
      </c>
      <c r="G133" s="31" t="s">
        <v>8</v>
      </c>
      <c r="H133" s="31"/>
      <c r="I133" s="31" t="s">
        <v>7</v>
      </c>
      <c r="J133" s="32">
        <v>36228</v>
      </c>
      <c r="K133" s="31">
        <v>9829474875</v>
      </c>
      <c r="L133" s="33" t="s">
        <v>98</v>
      </c>
    </row>
    <row r="134" spans="1:12" x14ac:dyDescent="0.25">
      <c r="A134" s="30">
        <v>28</v>
      </c>
      <c r="B134" s="31" t="s">
        <v>148</v>
      </c>
      <c r="C134" s="31" t="s">
        <v>147</v>
      </c>
      <c r="D134" s="31" t="s">
        <v>146</v>
      </c>
      <c r="E134" s="31">
        <v>603396</v>
      </c>
      <c r="F134" s="31" t="s">
        <v>3</v>
      </c>
      <c r="G134" s="31" t="s">
        <v>2</v>
      </c>
      <c r="H134" s="31"/>
      <c r="I134" s="31" t="s">
        <v>1</v>
      </c>
      <c r="J134" s="32">
        <v>37398</v>
      </c>
      <c r="K134" s="31">
        <v>7014508394</v>
      </c>
      <c r="L134" s="33" t="s">
        <v>98</v>
      </c>
    </row>
    <row r="135" spans="1:12" ht="22.5" x14ac:dyDescent="0.25">
      <c r="A135" s="30">
        <v>29</v>
      </c>
      <c r="B135" s="31" t="s">
        <v>235</v>
      </c>
      <c r="C135" s="31" t="s">
        <v>234</v>
      </c>
      <c r="D135" s="31" t="s">
        <v>233</v>
      </c>
      <c r="E135" s="31">
        <v>602168</v>
      </c>
      <c r="F135" s="31" t="s">
        <v>3</v>
      </c>
      <c r="G135" s="31" t="s">
        <v>17</v>
      </c>
      <c r="H135" s="31" t="s">
        <v>16</v>
      </c>
      <c r="I135" s="31" t="s">
        <v>15</v>
      </c>
      <c r="J135" s="32">
        <v>34554</v>
      </c>
      <c r="K135" s="31">
        <v>9024214198</v>
      </c>
      <c r="L135" s="33" t="s">
        <v>98</v>
      </c>
    </row>
    <row r="136" spans="1:12" x14ac:dyDescent="0.25">
      <c r="A136" s="30">
        <v>30</v>
      </c>
      <c r="B136" s="31" t="s">
        <v>142</v>
      </c>
      <c r="C136" s="31" t="s">
        <v>141</v>
      </c>
      <c r="D136" s="31" t="s">
        <v>140</v>
      </c>
      <c r="E136" s="31">
        <v>574872</v>
      </c>
      <c r="F136" s="31" t="s">
        <v>3</v>
      </c>
      <c r="G136" s="31" t="s">
        <v>49</v>
      </c>
      <c r="H136" s="31"/>
      <c r="I136" s="31" t="s">
        <v>48</v>
      </c>
      <c r="J136" s="32">
        <v>36948</v>
      </c>
      <c r="K136" s="31">
        <v>7300309153</v>
      </c>
      <c r="L136" s="33" t="s">
        <v>98</v>
      </c>
    </row>
    <row r="137" spans="1:12" x14ac:dyDescent="0.25">
      <c r="A137" s="30">
        <v>31</v>
      </c>
      <c r="B137" s="31" t="s">
        <v>11</v>
      </c>
      <c r="C137" s="31" t="s">
        <v>10</v>
      </c>
      <c r="D137" s="31" t="s">
        <v>9</v>
      </c>
      <c r="E137" s="31">
        <v>825541</v>
      </c>
      <c r="F137" s="31" t="s">
        <v>3</v>
      </c>
      <c r="G137" s="31" t="s">
        <v>8</v>
      </c>
      <c r="H137" s="31"/>
      <c r="I137" s="31" t="s">
        <v>7</v>
      </c>
      <c r="J137" s="32">
        <v>35985</v>
      </c>
      <c r="K137" s="31">
        <v>7412881060</v>
      </c>
      <c r="L137" s="33" t="s">
        <v>0</v>
      </c>
    </row>
    <row r="138" spans="1:12" x14ac:dyDescent="0.25">
      <c r="A138" s="30">
        <v>32</v>
      </c>
      <c r="B138" s="31" t="s">
        <v>276</v>
      </c>
      <c r="C138" s="31" t="s">
        <v>275</v>
      </c>
      <c r="D138" s="31" t="s">
        <v>274</v>
      </c>
      <c r="E138" s="31">
        <v>601139</v>
      </c>
      <c r="F138" s="31" t="s">
        <v>3</v>
      </c>
      <c r="G138" s="31" t="s">
        <v>17</v>
      </c>
      <c r="H138" s="31"/>
      <c r="I138" s="31" t="s">
        <v>15</v>
      </c>
      <c r="J138" s="32">
        <v>33667</v>
      </c>
      <c r="K138" s="31">
        <v>7357111547</v>
      </c>
      <c r="L138" s="33" t="s">
        <v>98</v>
      </c>
    </row>
    <row r="139" spans="1:12" x14ac:dyDescent="0.25">
      <c r="A139" s="30">
        <v>33</v>
      </c>
      <c r="B139" s="31" t="s">
        <v>280</v>
      </c>
      <c r="C139" s="31" t="s">
        <v>275</v>
      </c>
      <c r="D139" s="31" t="s">
        <v>279</v>
      </c>
      <c r="E139" s="31">
        <v>602477</v>
      </c>
      <c r="F139" s="31" t="s">
        <v>3</v>
      </c>
      <c r="G139" s="31" t="s">
        <v>49</v>
      </c>
      <c r="H139" s="31"/>
      <c r="I139" s="31" t="s">
        <v>15</v>
      </c>
      <c r="J139" s="32">
        <v>36255</v>
      </c>
      <c r="K139" s="31">
        <v>9649203023</v>
      </c>
      <c r="L139" s="33" t="s">
        <v>98</v>
      </c>
    </row>
    <row r="140" spans="1:12" x14ac:dyDescent="0.25">
      <c r="A140" s="30">
        <v>34</v>
      </c>
      <c r="B140" s="31" t="s">
        <v>76</v>
      </c>
      <c r="C140" s="31" t="s">
        <v>75</v>
      </c>
      <c r="D140" s="31" t="s">
        <v>74</v>
      </c>
      <c r="E140" s="31">
        <v>868335</v>
      </c>
      <c r="F140" s="31" t="s">
        <v>3</v>
      </c>
      <c r="G140" s="31" t="s">
        <v>17</v>
      </c>
      <c r="H140" s="31"/>
      <c r="I140" s="31" t="s">
        <v>15</v>
      </c>
      <c r="J140" s="32">
        <v>37632</v>
      </c>
      <c r="K140" s="31">
        <v>9352787279</v>
      </c>
      <c r="L140" s="33" t="s">
        <v>30</v>
      </c>
    </row>
    <row r="141" spans="1:12" x14ac:dyDescent="0.25">
      <c r="A141" s="30">
        <v>35</v>
      </c>
      <c r="B141" s="31" t="s">
        <v>230</v>
      </c>
      <c r="C141" s="31" t="s">
        <v>229</v>
      </c>
      <c r="D141" s="31" t="s">
        <v>228</v>
      </c>
      <c r="E141" s="31">
        <v>600517</v>
      </c>
      <c r="F141" s="31" t="s">
        <v>3</v>
      </c>
      <c r="G141" s="31" t="s">
        <v>8</v>
      </c>
      <c r="H141" s="31"/>
      <c r="I141" s="31" t="s">
        <v>15</v>
      </c>
      <c r="J141" s="32">
        <v>37631</v>
      </c>
      <c r="K141" s="31">
        <v>9672037480</v>
      </c>
      <c r="L141" s="33" t="s">
        <v>98</v>
      </c>
    </row>
    <row r="142" spans="1:12" x14ac:dyDescent="0.25">
      <c r="A142" s="30">
        <v>36</v>
      </c>
      <c r="B142" s="31" t="s">
        <v>179</v>
      </c>
      <c r="C142" s="31" t="s">
        <v>178</v>
      </c>
      <c r="D142" s="31" t="s">
        <v>177</v>
      </c>
      <c r="E142" s="31">
        <v>600510</v>
      </c>
      <c r="F142" s="31" t="s">
        <v>3</v>
      </c>
      <c r="G142" s="31" t="s">
        <v>2</v>
      </c>
      <c r="H142" s="31"/>
      <c r="I142" s="31" t="s">
        <v>1</v>
      </c>
      <c r="J142" s="32">
        <v>38211</v>
      </c>
      <c r="K142" s="31">
        <v>9828770632</v>
      </c>
      <c r="L142" s="33" t="s">
        <v>98</v>
      </c>
    </row>
    <row r="143" spans="1:12" x14ac:dyDescent="0.25">
      <c r="A143" s="30">
        <v>37</v>
      </c>
      <c r="B143" s="31" t="s">
        <v>227</v>
      </c>
      <c r="C143" s="31" t="s">
        <v>226</v>
      </c>
      <c r="D143" s="31" t="s">
        <v>225</v>
      </c>
      <c r="E143" s="31">
        <v>600894</v>
      </c>
      <c r="F143" s="31" t="s">
        <v>3</v>
      </c>
      <c r="G143" s="31" t="s">
        <v>49</v>
      </c>
      <c r="H143" s="31"/>
      <c r="I143" s="31" t="s">
        <v>15</v>
      </c>
      <c r="J143" s="32">
        <v>36047</v>
      </c>
      <c r="K143" s="31">
        <v>9928532646</v>
      </c>
      <c r="L143" s="33" t="s">
        <v>98</v>
      </c>
    </row>
    <row r="144" spans="1:12" x14ac:dyDescent="0.25">
      <c r="A144" s="30">
        <v>38</v>
      </c>
      <c r="B144" s="31" t="s">
        <v>6</v>
      </c>
      <c r="C144" s="31" t="s">
        <v>5</v>
      </c>
      <c r="D144" s="31" t="s">
        <v>4</v>
      </c>
      <c r="E144" s="31">
        <v>603707</v>
      </c>
      <c r="F144" s="31" t="s">
        <v>3</v>
      </c>
      <c r="G144" s="31" t="s">
        <v>2</v>
      </c>
      <c r="H144" s="31"/>
      <c r="I144" s="31" t="s">
        <v>1</v>
      </c>
      <c r="J144" s="32">
        <v>36773</v>
      </c>
      <c r="K144" s="31">
        <v>8690331181</v>
      </c>
      <c r="L144" s="33" t="s">
        <v>0</v>
      </c>
    </row>
    <row r="145" spans="1:12" x14ac:dyDescent="0.25">
      <c r="A145" s="30">
        <v>39</v>
      </c>
      <c r="B145" s="31" t="s">
        <v>197</v>
      </c>
      <c r="C145" s="31" t="s">
        <v>196</v>
      </c>
      <c r="D145" s="31" t="s">
        <v>195</v>
      </c>
      <c r="E145" s="31">
        <v>601037</v>
      </c>
      <c r="F145" s="31" t="s">
        <v>3</v>
      </c>
      <c r="G145" s="31" t="s">
        <v>8</v>
      </c>
      <c r="H145" s="31"/>
      <c r="I145" s="31" t="s">
        <v>7</v>
      </c>
      <c r="J145" s="32">
        <v>37330</v>
      </c>
      <c r="K145" s="31">
        <v>9602929982</v>
      </c>
      <c r="L145" s="33" t="s">
        <v>98</v>
      </c>
    </row>
    <row r="146" spans="1:12" x14ac:dyDescent="0.25">
      <c r="A146" s="30">
        <v>40</v>
      </c>
      <c r="B146" s="31" t="s">
        <v>101</v>
      </c>
      <c r="C146" s="31" t="s">
        <v>100</v>
      </c>
      <c r="D146" s="31" t="s">
        <v>99</v>
      </c>
      <c r="E146" s="31">
        <v>891738</v>
      </c>
      <c r="F146" s="31" t="s">
        <v>3</v>
      </c>
      <c r="G146" s="31" t="s">
        <v>37</v>
      </c>
      <c r="H146" s="31"/>
      <c r="I146" s="31" t="s">
        <v>41</v>
      </c>
      <c r="J146" s="32">
        <v>35032</v>
      </c>
      <c r="K146" s="31">
        <v>9414617229</v>
      </c>
      <c r="L146" s="33" t="s">
        <v>98</v>
      </c>
    </row>
    <row r="147" spans="1:12" x14ac:dyDescent="0.25">
      <c r="A147" s="30">
        <v>41</v>
      </c>
      <c r="B147" s="31" t="s">
        <v>238</v>
      </c>
      <c r="C147" s="31" t="s">
        <v>237</v>
      </c>
      <c r="D147" s="31" t="s">
        <v>236</v>
      </c>
      <c r="E147" s="31">
        <v>601295</v>
      </c>
      <c r="F147" s="31" t="s">
        <v>3</v>
      </c>
      <c r="G147" s="31" t="s">
        <v>17</v>
      </c>
      <c r="H147" s="31"/>
      <c r="I147" s="31" t="s">
        <v>15</v>
      </c>
      <c r="J147" s="32">
        <v>37544</v>
      </c>
      <c r="K147" s="31">
        <v>8003521990</v>
      </c>
      <c r="L147" s="33" t="s">
        <v>98</v>
      </c>
    </row>
    <row r="148" spans="1:12" x14ac:dyDescent="0.25">
      <c r="A148" s="30">
        <v>42</v>
      </c>
      <c r="B148" s="31" t="s">
        <v>173</v>
      </c>
      <c r="C148" s="31" t="s">
        <v>172</v>
      </c>
      <c r="D148" s="31" t="s">
        <v>171</v>
      </c>
      <c r="E148" s="31">
        <v>601764</v>
      </c>
      <c r="F148" s="31" t="s">
        <v>3</v>
      </c>
      <c r="G148" s="31" t="s">
        <v>8</v>
      </c>
      <c r="H148" s="31"/>
      <c r="I148" s="31" t="s">
        <v>7</v>
      </c>
      <c r="J148" s="32">
        <v>36974</v>
      </c>
      <c r="K148" s="31">
        <v>9982102287</v>
      </c>
      <c r="L148" s="33" t="s">
        <v>98</v>
      </c>
    </row>
    <row r="149" spans="1:12" x14ac:dyDescent="0.25">
      <c r="A149" s="30">
        <v>43</v>
      </c>
      <c r="B149" s="31" t="s">
        <v>167</v>
      </c>
      <c r="C149" s="31" t="s">
        <v>166</v>
      </c>
      <c r="D149" s="31" t="s">
        <v>99</v>
      </c>
      <c r="E149" s="31">
        <v>868448</v>
      </c>
      <c r="F149" s="31" t="s">
        <v>3</v>
      </c>
      <c r="G149" s="31" t="s">
        <v>37</v>
      </c>
      <c r="H149" s="31"/>
      <c r="I149" s="31" t="s">
        <v>36</v>
      </c>
      <c r="J149" s="32">
        <v>35905</v>
      </c>
      <c r="K149" s="31">
        <v>8003584682</v>
      </c>
      <c r="L149" s="33" t="s">
        <v>98</v>
      </c>
    </row>
    <row r="150" spans="1:12" x14ac:dyDescent="0.25">
      <c r="A150" s="30">
        <v>44</v>
      </c>
      <c r="B150" s="31" t="s">
        <v>145</v>
      </c>
      <c r="C150" s="31" t="s">
        <v>144</v>
      </c>
      <c r="D150" s="31" t="s">
        <v>143</v>
      </c>
      <c r="E150" s="31">
        <v>603702</v>
      </c>
      <c r="F150" s="31" t="s">
        <v>3</v>
      </c>
      <c r="G150" s="31" t="s">
        <v>49</v>
      </c>
      <c r="H150" s="31"/>
      <c r="I150" s="31" t="s">
        <v>48</v>
      </c>
      <c r="J150" s="32">
        <v>37631</v>
      </c>
      <c r="K150" s="31">
        <v>7424893508</v>
      </c>
      <c r="L150" s="33" t="s">
        <v>98</v>
      </c>
    </row>
    <row r="151" spans="1:12" x14ac:dyDescent="0.25">
      <c r="A151" s="30">
        <v>45</v>
      </c>
      <c r="B151" s="31" t="s">
        <v>214</v>
      </c>
      <c r="C151" s="31" t="s">
        <v>213</v>
      </c>
      <c r="D151" s="31" t="s">
        <v>212</v>
      </c>
      <c r="E151" s="31">
        <v>827609</v>
      </c>
      <c r="F151" s="31" t="s">
        <v>3</v>
      </c>
      <c r="G151" s="31" t="s">
        <v>8</v>
      </c>
      <c r="H151" s="31"/>
      <c r="I151" s="31" t="s">
        <v>7</v>
      </c>
      <c r="J151" s="32">
        <v>37300</v>
      </c>
      <c r="K151" s="31">
        <v>8005802732</v>
      </c>
      <c r="L151" s="33" t="s">
        <v>98</v>
      </c>
    </row>
    <row r="152" spans="1:12" x14ac:dyDescent="0.25">
      <c r="A152" s="30">
        <v>46</v>
      </c>
      <c r="B152" s="31" t="s">
        <v>200</v>
      </c>
      <c r="C152" s="31" t="s">
        <v>199</v>
      </c>
      <c r="D152" s="31" t="s">
        <v>198</v>
      </c>
      <c r="E152" s="31">
        <v>600564</v>
      </c>
      <c r="F152" s="31" t="s">
        <v>3</v>
      </c>
      <c r="G152" s="31" t="s">
        <v>2</v>
      </c>
      <c r="H152" s="31"/>
      <c r="I152" s="31" t="s">
        <v>1</v>
      </c>
      <c r="J152" s="32">
        <v>37474</v>
      </c>
      <c r="K152" s="31">
        <v>9929262821</v>
      </c>
      <c r="L152" s="33" t="s">
        <v>98</v>
      </c>
    </row>
    <row r="153" spans="1:12" x14ac:dyDescent="0.25">
      <c r="A153" s="30">
        <v>47</v>
      </c>
      <c r="B153" s="31" t="s">
        <v>288</v>
      </c>
      <c r="C153" s="31" t="s">
        <v>287</v>
      </c>
      <c r="D153" s="31" t="s">
        <v>286</v>
      </c>
      <c r="E153" s="31">
        <v>575100</v>
      </c>
      <c r="F153" s="31" t="s">
        <v>3</v>
      </c>
      <c r="G153" s="31" t="s">
        <v>2</v>
      </c>
      <c r="H153" s="31"/>
      <c r="I153" s="31" t="s">
        <v>15</v>
      </c>
      <c r="J153" s="32">
        <v>37182</v>
      </c>
      <c r="K153" s="31">
        <v>8696193371</v>
      </c>
      <c r="L153" s="33" t="s">
        <v>98</v>
      </c>
    </row>
    <row r="154" spans="1:12" x14ac:dyDescent="0.25">
      <c r="A154" s="30">
        <v>48</v>
      </c>
      <c r="B154" s="31" t="s">
        <v>247</v>
      </c>
      <c r="C154" s="31" t="s">
        <v>246</v>
      </c>
      <c r="D154" s="31" t="s">
        <v>245</v>
      </c>
      <c r="E154" s="31">
        <v>600226</v>
      </c>
      <c r="F154" s="31" t="s">
        <v>3</v>
      </c>
      <c r="G154" s="31" t="s">
        <v>32</v>
      </c>
      <c r="H154" s="31"/>
      <c r="I154" s="31" t="s">
        <v>15</v>
      </c>
      <c r="J154" s="32">
        <v>37472</v>
      </c>
      <c r="K154" s="31">
        <v>8949915240</v>
      </c>
      <c r="L154" s="33" t="s">
        <v>98</v>
      </c>
    </row>
    <row r="155" spans="1:12" x14ac:dyDescent="0.25">
      <c r="A155" s="30">
        <v>49</v>
      </c>
      <c r="B155" s="31" t="s">
        <v>194</v>
      </c>
      <c r="C155" s="31" t="s">
        <v>193</v>
      </c>
      <c r="D155" s="31" t="s">
        <v>192</v>
      </c>
      <c r="E155" s="31">
        <v>603843</v>
      </c>
      <c r="F155" s="31" t="s">
        <v>3</v>
      </c>
      <c r="G155" s="31" t="s">
        <v>8</v>
      </c>
      <c r="H155" s="31"/>
      <c r="I155" s="31" t="s">
        <v>7</v>
      </c>
      <c r="J155" s="32">
        <v>37328</v>
      </c>
      <c r="K155" s="31">
        <v>9352601299</v>
      </c>
      <c r="L155" s="33" t="s">
        <v>98</v>
      </c>
    </row>
    <row r="156" spans="1:12" x14ac:dyDescent="0.25">
      <c r="A156" s="30">
        <v>50</v>
      </c>
      <c r="B156" s="31" t="s">
        <v>270</v>
      </c>
      <c r="C156" s="31" t="s">
        <v>269</v>
      </c>
      <c r="D156" s="31" t="s">
        <v>268</v>
      </c>
      <c r="E156" s="31">
        <v>601844</v>
      </c>
      <c r="F156" s="31" t="s">
        <v>3</v>
      </c>
      <c r="G156" s="31" t="s">
        <v>8</v>
      </c>
      <c r="H156" s="31"/>
      <c r="I156" s="31" t="s">
        <v>15</v>
      </c>
      <c r="J156" s="32">
        <v>36723</v>
      </c>
      <c r="K156" s="31">
        <v>7073545431</v>
      </c>
      <c r="L156" s="33" t="s">
        <v>98</v>
      </c>
    </row>
    <row r="157" spans="1:12" ht="22.5" x14ac:dyDescent="0.25">
      <c r="A157" s="30">
        <v>51</v>
      </c>
      <c r="B157" s="31" t="s">
        <v>291</v>
      </c>
      <c r="C157" s="31" t="s">
        <v>290</v>
      </c>
      <c r="D157" s="31" t="s">
        <v>289</v>
      </c>
      <c r="E157" s="31">
        <v>602232</v>
      </c>
      <c r="F157" s="31" t="s">
        <v>3</v>
      </c>
      <c r="G157" s="31" t="s">
        <v>8</v>
      </c>
      <c r="H157" s="31" t="s">
        <v>16</v>
      </c>
      <c r="I157" s="31" t="s">
        <v>15</v>
      </c>
      <c r="J157" s="32">
        <v>34397</v>
      </c>
      <c r="K157" s="31">
        <v>7869235618</v>
      </c>
      <c r="L157" s="33" t="s">
        <v>98</v>
      </c>
    </row>
    <row r="158" spans="1:12" x14ac:dyDescent="0.25">
      <c r="A158" s="30">
        <v>52</v>
      </c>
      <c r="B158" s="31" t="s">
        <v>122</v>
      </c>
      <c r="C158" s="31" t="s">
        <v>121</v>
      </c>
      <c r="D158" s="31" t="s">
        <v>120</v>
      </c>
      <c r="E158" s="31">
        <v>579426</v>
      </c>
      <c r="F158" s="31" t="s">
        <v>3</v>
      </c>
      <c r="G158" s="31" t="s">
        <v>49</v>
      </c>
      <c r="H158" s="31"/>
      <c r="I158" s="31" t="s">
        <v>48</v>
      </c>
      <c r="J158" s="32">
        <v>36399</v>
      </c>
      <c r="K158" s="31">
        <v>9602217778</v>
      </c>
      <c r="L158" s="33" t="s">
        <v>98</v>
      </c>
    </row>
    <row r="159" spans="1:12" x14ac:dyDescent="0.25">
      <c r="A159" s="30">
        <v>53</v>
      </c>
      <c r="B159" s="31" t="s">
        <v>294</v>
      </c>
      <c r="C159" s="31" t="s">
        <v>293</v>
      </c>
      <c r="D159" s="31" t="s">
        <v>292</v>
      </c>
      <c r="E159" s="31">
        <v>601636</v>
      </c>
      <c r="F159" s="31" t="s">
        <v>3</v>
      </c>
      <c r="G159" s="31" t="s">
        <v>17</v>
      </c>
      <c r="H159" s="31"/>
      <c r="I159" s="31" t="s">
        <v>15</v>
      </c>
      <c r="J159" s="32">
        <v>37159</v>
      </c>
      <c r="K159" s="31">
        <v>7742762456</v>
      </c>
      <c r="L159" s="33" t="s">
        <v>98</v>
      </c>
    </row>
    <row r="160" spans="1:12" x14ac:dyDescent="0.25">
      <c r="A160" s="30">
        <v>54</v>
      </c>
      <c r="B160" s="31" t="s">
        <v>85</v>
      </c>
      <c r="C160" s="31" t="s">
        <v>84</v>
      </c>
      <c r="D160" s="31" t="s">
        <v>83</v>
      </c>
      <c r="E160" s="31">
        <v>602648</v>
      </c>
      <c r="F160" s="31" t="s">
        <v>3</v>
      </c>
      <c r="G160" s="31" t="s">
        <v>8</v>
      </c>
      <c r="H160" s="31"/>
      <c r="I160" s="31" t="s">
        <v>15</v>
      </c>
      <c r="J160" s="32">
        <v>36768</v>
      </c>
      <c r="K160" s="31">
        <v>9521416699</v>
      </c>
      <c r="L160" s="33" t="s">
        <v>30</v>
      </c>
    </row>
    <row r="161" spans="1:12" ht="22.5" x14ac:dyDescent="0.25">
      <c r="A161" s="30">
        <v>55</v>
      </c>
      <c r="B161" s="31" t="s">
        <v>82</v>
      </c>
      <c r="C161" s="31" t="s">
        <v>81</v>
      </c>
      <c r="D161" s="31" t="s">
        <v>80</v>
      </c>
      <c r="E161" s="31">
        <v>601039</v>
      </c>
      <c r="F161" s="31" t="s">
        <v>3</v>
      </c>
      <c r="G161" s="31" t="s">
        <v>8</v>
      </c>
      <c r="H161" s="31" t="s">
        <v>16</v>
      </c>
      <c r="I161" s="31" t="s">
        <v>15</v>
      </c>
      <c r="J161" s="32">
        <v>37522</v>
      </c>
      <c r="K161" s="31">
        <v>9929940975</v>
      </c>
      <c r="L161" s="33" t="s">
        <v>30</v>
      </c>
    </row>
    <row r="162" spans="1:12" x14ac:dyDescent="0.25">
      <c r="A162" s="30">
        <v>56</v>
      </c>
      <c r="B162" s="31" t="s">
        <v>283</v>
      </c>
      <c r="C162" s="31" t="s">
        <v>282</v>
      </c>
      <c r="D162" s="31" t="s">
        <v>281</v>
      </c>
      <c r="E162" s="31">
        <v>602854</v>
      </c>
      <c r="F162" s="31" t="s">
        <v>3</v>
      </c>
      <c r="G162" s="31" t="s">
        <v>49</v>
      </c>
      <c r="H162" s="31"/>
      <c r="I162" s="31" t="s">
        <v>15</v>
      </c>
      <c r="J162" s="32">
        <v>36896</v>
      </c>
      <c r="K162" s="31">
        <v>8209801275</v>
      </c>
      <c r="L162" s="33" t="s">
        <v>98</v>
      </c>
    </row>
    <row r="163" spans="1:12" x14ac:dyDescent="0.25">
      <c r="A163" s="30">
        <v>57</v>
      </c>
      <c r="B163" s="31" t="s">
        <v>104</v>
      </c>
      <c r="C163" s="31" t="s">
        <v>103</v>
      </c>
      <c r="D163" s="31" t="s">
        <v>102</v>
      </c>
      <c r="E163" s="31">
        <v>542105</v>
      </c>
      <c r="F163" s="31" t="s">
        <v>3</v>
      </c>
      <c r="G163" s="31" t="s">
        <v>37</v>
      </c>
      <c r="H163" s="31"/>
      <c r="I163" s="31" t="s">
        <v>41</v>
      </c>
      <c r="J163" s="32">
        <v>36920</v>
      </c>
      <c r="K163" s="31">
        <v>7665493098</v>
      </c>
      <c r="L163" s="33" t="s">
        <v>98</v>
      </c>
    </row>
    <row r="164" spans="1:12" x14ac:dyDescent="0.25">
      <c r="A164" s="30">
        <v>58</v>
      </c>
      <c r="B164" s="31" t="s">
        <v>211</v>
      </c>
      <c r="C164" s="31" t="s">
        <v>210</v>
      </c>
      <c r="D164" s="31" t="s">
        <v>99</v>
      </c>
      <c r="E164" s="31">
        <v>574443</v>
      </c>
      <c r="F164" s="31" t="s">
        <v>3</v>
      </c>
      <c r="G164" s="31" t="s">
        <v>8</v>
      </c>
      <c r="H164" s="31"/>
      <c r="I164" s="31" t="s">
        <v>7</v>
      </c>
      <c r="J164" s="32">
        <v>37080</v>
      </c>
      <c r="K164" s="31">
        <v>8000295443</v>
      </c>
      <c r="L164" s="33" t="s">
        <v>98</v>
      </c>
    </row>
    <row r="165" spans="1:12" x14ac:dyDescent="0.25">
      <c r="A165" s="30">
        <v>59</v>
      </c>
      <c r="B165" s="31" t="s">
        <v>110</v>
      </c>
      <c r="C165" s="31" t="s">
        <v>109</v>
      </c>
      <c r="D165" s="31" t="s">
        <v>108</v>
      </c>
      <c r="E165" s="31">
        <v>867716</v>
      </c>
      <c r="F165" s="31" t="s">
        <v>3</v>
      </c>
      <c r="G165" s="31" t="s">
        <v>49</v>
      </c>
      <c r="H165" s="31"/>
      <c r="I165" s="31" t="s">
        <v>48</v>
      </c>
      <c r="J165" s="32">
        <v>34868</v>
      </c>
      <c r="K165" s="31">
        <v>9509104056</v>
      </c>
      <c r="L165" s="33" t="s">
        <v>98</v>
      </c>
    </row>
    <row r="166" spans="1:12" x14ac:dyDescent="0.25">
      <c r="A166" s="30">
        <v>60</v>
      </c>
      <c r="B166" s="31" t="s">
        <v>297</v>
      </c>
      <c r="C166" s="31" t="s">
        <v>296</v>
      </c>
      <c r="D166" s="31" t="s">
        <v>295</v>
      </c>
      <c r="E166" s="31">
        <v>602869</v>
      </c>
      <c r="F166" s="31" t="s">
        <v>3</v>
      </c>
      <c r="G166" s="31" t="s">
        <v>2</v>
      </c>
      <c r="H166" s="31"/>
      <c r="I166" s="31" t="s">
        <v>15</v>
      </c>
      <c r="J166" s="32">
        <v>37282</v>
      </c>
      <c r="K166" s="31">
        <v>9462561612</v>
      </c>
      <c r="L166" s="33" t="s">
        <v>98</v>
      </c>
    </row>
    <row r="167" spans="1:12" x14ac:dyDescent="0.25">
      <c r="A167" s="30">
        <v>61</v>
      </c>
      <c r="B167" s="31" t="s">
        <v>273</v>
      </c>
      <c r="C167" s="31" t="s">
        <v>272</v>
      </c>
      <c r="D167" s="31" t="s">
        <v>271</v>
      </c>
      <c r="E167" s="31">
        <v>600333</v>
      </c>
      <c r="F167" s="31" t="s">
        <v>3</v>
      </c>
      <c r="G167" s="31" t="s">
        <v>49</v>
      </c>
      <c r="H167" s="31"/>
      <c r="I167" s="31" t="s">
        <v>15</v>
      </c>
      <c r="J167" s="32">
        <v>37600</v>
      </c>
      <c r="K167" s="31">
        <v>9660414128</v>
      </c>
      <c r="L167" s="33" t="s">
        <v>98</v>
      </c>
    </row>
    <row r="168" spans="1:12" x14ac:dyDescent="0.25">
      <c r="A168" s="34">
        <v>62</v>
      </c>
      <c r="B168" s="35" t="s">
        <v>241</v>
      </c>
      <c r="C168" s="35" t="s">
        <v>240</v>
      </c>
      <c r="D168" s="35" t="s">
        <v>239</v>
      </c>
      <c r="E168" s="35">
        <v>600965</v>
      </c>
      <c r="F168" s="35" t="s">
        <v>3</v>
      </c>
      <c r="G168" s="35" t="s">
        <v>17</v>
      </c>
      <c r="H168" s="35"/>
      <c r="I168" s="35" t="s">
        <v>15</v>
      </c>
      <c r="J168" s="36">
        <v>31051</v>
      </c>
      <c r="K168" s="35">
        <v>9829319843</v>
      </c>
      <c r="L168" s="37" t="s">
        <v>98</v>
      </c>
    </row>
    <row r="169" spans="1:12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3"/>
      <c r="K169" s="42"/>
      <c r="L169" s="42"/>
    </row>
    <row r="170" spans="1:12" ht="39" customHeight="1" x14ac:dyDescent="0.25">
      <c r="B170" s="280" t="s">
        <v>312</v>
      </c>
      <c r="C170" s="281"/>
    </row>
    <row r="171" spans="1:12" x14ac:dyDescent="0.25">
      <c r="A171" s="277" t="s">
        <v>311</v>
      </c>
      <c r="B171" s="278"/>
      <c r="C171" s="278"/>
      <c r="D171" s="278"/>
      <c r="E171" s="278"/>
      <c r="F171" s="278"/>
      <c r="G171" s="278"/>
      <c r="H171" s="278"/>
      <c r="I171" s="278"/>
      <c r="J171" s="278"/>
      <c r="K171" s="278"/>
      <c r="L171" s="279"/>
    </row>
    <row r="172" spans="1:12" x14ac:dyDescent="0.25">
      <c r="A172" s="238" t="s">
        <v>313</v>
      </c>
      <c r="B172" s="239"/>
      <c r="C172" s="239"/>
      <c r="D172" s="239"/>
      <c r="E172" s="239"/>
      <c r="F172" s="239"/>
      <c r="G172" s="239"/>
      <c r="H172" s="239"/>
      <c r="I172" s="239"/>
      <c r="J172" s="239"/>
      <c r="K172" s="239"/>
      <c r="L172" s="255"/>
    </row>
    <row r="173" spans="1:12" ht="33.75" x14ac:dyDescent="0.25">
      <c r="A173" s="4" t="s">
        <v>309</v>
      </c>
      <c r="B173" s="4" t="s">
        <v>308</v>
      </c>
      <c r="C173" s="4" t="s">
        <v>307</v>
      </c>
      <c r="D173" s="4" t="s">
        <v>306</v>
      </c>
      <c r="E173" s="4" t="s">
        <v>305</v>
      </c>
      <c r="F173" s="4" t="s">
        <v>304</v>
      </c>
      <c r="G173" s="4" t="s">
        <v>303</v>
      </c>
      <c r="H173" s="4" t="s">
        <v>429</v>
      </c>
      <c r="I173" s="4" t="s">
        <v>300</v>
      </c>
      <c r="J173" s="4" t="s">
        <v>299</v>
      </c>
      <c r="K173" s="4" t="s">
        <v>298</v>
      </c>
      <c r="L173" s="4"/>
    </row>
    <row r="174" spans="1:12" ht="22.5" x14ac:dyDescent="0.25">
      <c r="A174" s="4">
        <v>1</v>
      </c>
      <c r="B174" s="4">
        <v>603142</v>
      </c>
      <c r="C174" s="4" t="s">
        <v>260</v>
      </c>
      <c r="D174" s="4" t="s">
        <v>259</v>
      </c>
      <c r="E174" s="4" t="s">
        <v>258</v>
      </c>
      <c r="F174" s="4" t="s">
        <v>3</v>
      </c>
      <c r="G174" s="4" t="s">
        <v>49</v>
      </c>
      <c r="H174" s="4"/>
      <c r="I174" s="6">
        <v>36521</v>
      </c>
      <c r="J174" s="4">
        <v>8764026850</v>
      </c>
      <c r="K174" s="4" t="s">
        <v>98</v>
      </c>
      <c r="L174" s="4"/>
    </row>
    <row r="175" spans="1:12" ht="22.5" x14ac:dyDescent="0.25">
      <c r="A175" s="4">
        <v>2</v>
      </c>
      <c r="B175" s="4">
        <v>600539</v>
      </c>
      <c r="C175" s="4" t="s">
        <v>203</v>
      </c>
      <c r="D175" s="4" t="s">
        <v>202</v>
      </c>
      <c r="E175" s="4" t="s">
        <v>201</v>
      </c>
      <c r="F175" s="4" t="s">
        <v>3</v>
      </c>
      <c r="G175" s="4" t="s">
        <v>8</v>
      </c>
      <c r="H175" s="4"/>
      <c r="I175" s="6">
        <v>36442</v>
      </c>
      <c r="J175" s="4">
        <v>8690401263</v>
      </c>
      <c r="K175" s="4" t="s">
        <v>98</v>
      </c>
      <c r="L175" s="4"/>
    </row>
    <row r="176" spans="1:12" x14ac:dyDescent="0.25">
      <c r="A176" s="4">
        <v>3</v>
      </c>
      <c r="B176" s="4">
        <v>863155</v>
      </c>
      <c r="C176" s="4" t="s">
        <v>165</v>
      </c>
      <c r="D176" s="4" t="s">
        <v>164</v>
      </c>
      <c r="E176" s="4" t="s">
        <v>163</v>
      </c>
      <c r="F176" s="4" t="s">
        <v>3</v>
      </c>
      <c r="G176" s="4" t="s">
        <v>37</v>
      </c>
      <c r="H176" s="4"/>
      <c r="I176" s="6">
        <v>36540</v>
      </c>
      <c r="J176" s="4">
        <v>8949341357</v>
      </c>
      <c r="K176" s="4" t="s">
        <v>98</v>
      </c>
      <c r="L176" s="4"/>
    </row>
    <row r="177" spans="1:13" ht="22.5" x14ac:dyDescent="0.25">
      <c r="A177" s="4">
        <v>4</v>
      </c>
      <c r="B177" s="4">
        <v>578413</v>
      </c>
      <c r="C177" s="4" t="s">
        <v>139</v>
      </c>
      <c r="D177" s="4" t="s">
        <v>138</v>
      </c>
      <c r="E177" s="4" t="s">
        <v>137</v>
      </c>
      <c r="F177" s="4" t="s">
        <v>3</v>
      </c>
      <c r="G177" s="4" t="s">
        <v>49</v>
      </c>
      <c r="H177" s="4"/>
      <c r="I177" s="6">
        <v>36781</v>
      </c>
      <c r="J177" s="4">
        <v>9664422951</v>
      </c>
      <c r="K177" s="4" t="s">
        <v>98</v>
      </c>
      <c r="L177" s="4"/>
    </row>
    <row r="178" spans="1:13" x14ac:dyDescent="0.25">
      <c r="A178" s="4">
        <v>5</v>
      </c>
      <c r="B178" s="4">
        <v>596347</v>
      </c>
      <c r="C178" s="4" t="s">
        <v>133</v>
      </c>
      <c r="D178" s="4" t="s">
        <v>132</v>
      </c>
      <c r="E178" s="4" t="s">
        <v>123</v>
      </c>
      <c r="F178" s="4" t="s">
        <v>3</v>
      </c>
      <c r="G178" s="4" t="s">
        <v>32</v>
      </c>
      <c r="H178" s="4"/>
      <c r="I178" s="6">
        <v>37305</v>
      </c>
      <c r="J178" s="4">
        <v>7412907921</v>
      </c>
      <c r="K178" s="4" t="s">
        <v>98</v>
      </c>
      <c r="L178" s="4"/>
    </row>
    <row r="179" spans="1:13" ht="22.5" x14ac:dyDescent="0.25">
      <c r="A179" s="4">
        <v>6</v>
      </c>
      <c r="B179" s="4">
        <v>574955</v>
      </c>
      <c r="C179" s="4" t="s">
        <v>125</v>
      </c>
      <c r="D179" s="4" t="s">
        <v>124</v>
      </c>
      <c r="E179" s="4" t="s">
        <v>123</v>
      </c>
      <c r="F179" s="4" t="s">
        <v>3</v>
      </c>
      <c r="G179" s="4" t="s">
        <v>49</v>
      </c>
      <c r="H179" s="4"/>
      <c r="I179" s="6">
        <v>36347</v>
      </c>
      <c r="J179" s="4">
        <v>9351557300</v>
      </c>
      <c r="K179" s="4" t="s">
        <v>98</v>
      </c>
      <c r="L179" s="4"/>
    </row>
    <row r="180" spans="1:13" ht="22.5" x14ac:dyDescent="0.25">
      <c r="A180" s="4">
        <v>7</v>
      </c>
      <c r="B180" s="4">
        <v>735469</v>
      </c>
      <c r="C180" s="4" t="s">
        <v>113</v>
      </c>
      <c r="D180" s="4" t="s">
        <v>112</v>
      </c>
      <c r="E180" s="4" t="s">
        <v>111</v>
      </c>
      <c r="F180" s="4" t="s">
        <v>3</v>
      </c>
      <c r="G180" s="4" t="s">
        <v>49</v>
      </c>
      <c r="H180" s="4"/>
      <c r="I180" s="6">
        <v>36114</v>
      </c>
      <c r="J180" s="4">
        <v>8875615175</v>
      </c>
      <c r="K180" s="4" t="s">
        <v>98</v>
      </c>
      <c r="L180" s="4"/>
    </row>
    <row r="181" spans="1:13" ht="22.5" x14ac:dyDescent="0.25">
      <c r="A181" s="4">
        <v>8</v>
      </c>
      <c r="B181" s="4">
        <v>601309</v>
      </c>
      <c r="C181" s="4" t="s">
        <v>79</v>
      </c>
      <c r="D181" s="4" t="s">
        <v>78</v>
      </c>
      <c r="E181" s="4" t="s">
        <v>77</v>
      </c>
      <c r="F181" s="4" t="s">
        <v>3</v>
      </c>
      <c r="G181" s="4" t="s">
        <v>2</v>
      </c>
      <c r="H181" s="4"/>
      <c r="I181" s="6">
        <v>36693</v>
      </c>
      <c r="J181" s="4">
        <v>9929530242</v>
      </c>
      <c r="K181" s="4" t="s">
        <v>30</v>
      </c>
      <c r="L181" s="4"/>
    </row>
    <row r="182" spans="1:13" ht="22.5" x14ac:dyDescent="0.25">
      <c r="A182" s="4">
        <v>9</v>
      </c>
      <c r="B182" s="4">
        <v>600776</v>
      </c>
      <c r="C182" s="4" t="s">
        <v>67</v>
      </c>
      <c r="D182" s="4" t="s">
        <v>66</v>
      </c>
      <c r="E182" s="4" t="s">
        <v>65</v>
      </c>
      <c r="F182" s="4" t="s">
        <v>3</v>
      </c>
      <c r="G182" s="4" t="s">
        <v>8</v>
      </c>
      <c r="H182" s="4"/>
      <c r="I182" s="6">
        <v>36417</v>
      </c>
      <c r="J182" s="4">
        <v>9461141049</v>
      </c>
      <c r="K182" s="4" t="s">
        <v>30</v>
      </c>
      <c r="L182" s="4"/>
    </row>
    <row r="183" spans="1:13" x14ac:dyDescent="0.25">
      <c r="A183" s="4">
        <v>10</v>
      </c>
      <c r="B183" s="4">
        <v>602032</v>
      </c>
      <c r="C183" s="4" t="s">
        <v>55</v>
      </c>
      <c r="D183" s="4" t="s">
        <v>54</v>
      </c>
      <c r="E183" s="4" t="s">
        <v>53</v>
      </c>
      <c r="F183" s="4" t="s">
        <v>3</v>
      </c>
      <c r="G183" s="4" t="s">
        <v>49</v>
      </c>
      <c r="H183" s="4"/>
      <c r="I183" s="6">
        <v>36607</v>
      </c>
      <c r="J183" s="4">
        <v>9784642315</v>
      </c>
      <c r="K183" s="4" t="s">
        <v>30</v>
      </c>
      <c r="L183" s="44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3"/>
      <c r="K184" s="42"/>
      <c r="L184" s="42"/>
    </row>
    <row r="187" spans="1:13" ht="40.5" customHeight="1" x14ac:dyDescent="0.25">
      <c r="B187" s="280" t="s">
        <v>312</v>
      </c>
      <c r="C187" s="281"/>
    </row>
    <row r="188" spans="1:13" x14ac:dyDescent="0.25">
      <c r="A188" s="238" t="s">
        <v>311</v>
      </c>
      <c r="B188" s="239"/>
      <c r="C188" s="239"/>
      <c r="D188" s="239"/>
      <c r="E188" s="239"/>
      <c r="F188" s="239"/>
      <c r="G188" s="239"/>
      <c r="H188" s="239"/>
      <c r="I188" s="239"/>
      <c r="J188" s="239"/>
      <c r="K188" s="239"/>
      <c r="L188" s="255"/>
    </row>
    <row r="189" spans="1:13" x14ac:dyDescent="0.25">
      <c r="A189" s="256" t="s">
        <v>428</v>
      </c>
      <c r="B189" s="256"/>
      <c r="C189" s="256"/>
      <c r="D189" s="256"/>
      <c r="E189" s="256"/>
      <c r="F189" s="256"/>
      <c r="G189" s="256"/>
      <c r="H189" s="256"/>
      <c r="I189" s="256"/>
      <c r="J189" s="256"/>
      <c r="K189" s="256"/>
      <c r="L189" s="256"/>
    </row>
    <row r="190" spans="1:13" s="47" customFormat="1" ht="22.5" x14ac:dyDescent="0.25">
      <c r="A190" s="4" t="s">
        <v>309</v>
      </c>
      <c r="B190" s="4" t="s">
        <v>308</v>
      </c>
      <c r="C190" s="4" t="s">
        <v>307</v>
      </c>
      <c r="D190" s="4" t="s">
        <v>306</v>
      </c>
      <c r="E190" s="4" t="s">
        <v>305</v>
      </c>
      <c r="F190" s="4" t="s">
        <v>304</v>
      </c>
      <c r="G190" s="4" t="s">
        <v>303</v>
      </c>
      <c r="H190" s="4" t="s">
        <v>302</v>
      </c>
      <c r="I190" s="4" t="s">
        <v>301</v>
      </c>
      <c r="J190" s="4" t="s">
        <v>300</v>
      </c>
      <c r="K190" s="4" t="s">
        <v>299</v>
      </c>
      <c r="L190" s="4" t="s">
        <v>298</v>
      </c>
      <c r="M190" s="50"/>
    </row>
    <row r="191" spans="1:13" ht="24" x14ac:dyDescent="0.25">
      <c r="A191" s="38">
        <v>1</v>
      </c>
      <c r="B191" s="38">
        <v>603142</v>
      </c>
      <c r="C191" s="38" t="s">
        <v>432</v>
      </c>
      <c r="D191" s="38" t="s">
        <v>259</v>
      </c>
      <c r="E191" s="38" t="s">
        <v>258</v>
      </c>
      <c r="F191" s="38" t="s">
        <v>3</v>
      </c>
      <c r="G191" s="38" t="s">
        <v>49</v>
      </c>
      <c r="H191" s="38"/>
      <c r="I191" s="38" t="s">
        <v>15</v>
      </c>
      <c r="J191" s="39">
        <v>36521</v>
      </c>
      <c r="K191" s="38">
        <v>8764026850</v>
      </c>
      <c r="L191" s="38" t="s">
        <v>98</v>
      </c>
    </row>
    <row r="192" spans="1:13" x14ac:dyDescent="0.25">
      <c r="A192" s="38">
        <v>2</v>
      </c>
      <c r="B192" s="38">
        <v>603309</v>
      </c>
      <c r="C192" s="38" t="s">
        <v>347</v>
      </c>
      <c r="D192" s="38" t="s">
        <v>348</v>
      </c>
      <c r="E192" s="38" t="s">
        <v>349</v>
      </c>
      <c r="F192" s="38" t="s">
        <v>3</v>
      </c>
      <c r="G192" s="38" t="s">
        <v>17</v>
      </c>
      <c r="H192" s="38"/>
      <c r="I192" s="38" t="s">
        <v>15</v>
      </c>
      <c r="J192" s="39">
        <v>36346</v>
      </c>
      <c r="K192" s="38">
        <v>7414096977</v>
      </c>
      <c r="L192" s="38" t="s">
        <v>98</v>
      </c>
    </row>
    <row r="193" spans="1:12" ht="24" x14ac:dyDescent="0.25">
      <c r="A193" s="38">
        <v>3</v>
      </c>
      <c r="B193" s="38">
        <v>600539</v>
      </c>
      <c r="C193" s="38" t="s">
        <v>433</v>
      </c>
      <c r="D193" s="38" t="s">
        <v>202</v>
      </c>
      <c r="E193" s="38" t="s">
        <v>201</v>
      </c>
      <c r="F193" s="38" t="s">
        <v>3</v>
      </c>
      <c r="G193" s="38" t="s">
        <v>8</v>
      </c>
      <c r="H193" s="38"/>
      <c r="I193" s="38" t="s">
        <v>15</v>
      </c>
      <c r="J193" s="39">
        <v>36442</v>
      </c>
      <c r="K193" s="38">
        <v>8690401263</v>
      </c>
      <c r="L193" s="38" t="s">
        <v>98</v>
      </c>
    </row>
    <row r="194" spans="1:12" x14ac:dyDescent="0.25">
      <c r="A194" s="38">
        <v>4</v>
      </c>
      <c r="B194" s="38">
        <v>863155</v>
      </c>
      <c r="C194" s="38" t="s">
        <v>434</v>
      </c>
      <c r="D194" s="38" t="s">
        <v>164</v>
      </c>
      <c r="E194" s="38" t="s">
        <v>163</v>
      </c>
      <c r="F194" s="38" t="s">
        <v>3</v>
      </c>
      <c r="G194" s="38" t="s">
        <v>37</v>
      </c>
      <c r="H194" s="38"/>
      <c r="I194" s="38" t="s">
        <v>36</v>
      </c>
      <c r="J194" s="39">
        <v>36540</v>
      </c>
      <c r="K194" s="38">
        <v>8949341357</v>
      </c>
      <c r="L194" s="38" t="s">
        <v>98</v>
      </c>
    </row>
    <row r="195" spans="1:12" x14ac:dyDescent="0.25">
      <c r="A195" s="38">
        <v>5</v>
      </c>
      <c r="B195" s="38">
        <v>575244</v>
      </c>
      <c r="C195" s="38" t="s">
        <v>350</v>
      </c>
      <c r="D195" s="38" t="s">
        <v>351</v>
      </c>
      <c r="E195" s="38" t="s">
        <v>352</v>
      </c>
      <c r="F195" s="38" t="s">
        <v>3</v>
      </c>
      <c r="G195" s="38" t="s">
        <v>8</v>
      </c>
      <c r="H195" s="38"/>
      <c r="I195" s="38" t="s">
        <v>7</v>
      </c>
      <c r="J195" s="39">
        <v>36223</v>
      </c>
      <c r="K195" s="38">
        <v>8306031102</v>
      </c>
      <c r="L195" s="38" t="s">
        <v>98</v>
      </c>
    </row>
    <row r="196" spans="1:12" x14ac:dyDescent="0.25">
      <c r="A196" s="38">
        <v>6</v>
      </c>
      <c r="B196" s="38">
        <v>578713</v>
      </c>
      <c r="C196" s="38" t="s">
        <v>353</v>
      </c>
      <c r="D196" s="38" t="s">
        <v>354</v>
      </c>
      <c r="E196" s="38" t="s">
        <v>180</v>
      </c>
      <c r="F196" s="38" t="s">
        <v>3</v>
      </c>
      <c r="G196" s="38" t="s">
        <v>8</v>
      </c>
      <c r="H196" s="38"/>
      <c r="I196" s="38" t="s">
        <v>7</v>
      </c>
      <c r="J196" s="39">
        <v>37537</v>
      </c>
      <c r="K196" s="38">
        <v>9166961953</v>
      </c>
      <c r="L196" s="38" t="s">
        <v>98</v>
      </c>
    </row>
    <row r="197" spans="1:12" ht="24" x14ac:dyDescent="0.25">
      <c r="A197" s="38">
        <v>7</v>
      </c>
      <c r="B197" s="38">
        <v>603785</v>
      </c>
      <c r="C197" s="38" t="s">
        <v>355</v>
      </c>
      <c r="D197" s="38" t="s">
        <v>356</v>
      </c>
      <c r="E197" s="38" t="s">
        <v>357</v>
      </c>
      <c r="F197" s="38" t="s">
        <v>3</v>
      </c>
      <c r="G197" s="38" t="s">
        <v>8</v>
      </c>
      <c r="H197" s="38"/>
      <c r="I197" s="38" t="s">
        <v>7</v>
      </c>
      <c r="J197" s="39">
        <v>36550</v>
      </c>
      <c r="K197" s="38">
        <v>8385064001</v>
      </c>
      <c r="L197" s="38" t="s">
        <v>98</v>
      </c>
    </row>
    <row r="198" spans="1:12" x14ac:dyDescent="0.25">
      <c r="A198" s="38">
        <v>8</v>
      </c>
      <c r="B198" s="38">
        <v>861888</v>
      </c>
      <c r="C198" s="38" t="s">
        <v>358</v>
      </c>
      <c r="D198" s="38" t="s">
        <v>359</v>
      </c>
      <c r="E198" s="38" t="s">
        <v>360</v>
      </c>
      <c r="F198" s="38" t="s">
        <v>3</v>
      </c>
      <c r="G198" s="38" t="s">
        <v>37</v>
      </c>
      <c r="H198" s="38"/>
      <c r="I198" s="38" t="s">
        <v>36</v>
      </c>
      <c r="J198" s="39">
        <v>37473</v>
      </c>
      <c r="K198" s="38">
        <v>7742616694</v>
      </c>
      <c r="L198" s="38" t="s">
        <v>98</v>
      </c>
    </row>
    <row r="199" spans="1:12" ht="24" x14ac:dyDescent="0.25">
      <c r="A199" s="38">
        <v>9</v>
      </c>
      <c r="B199" s="38">
        <v>578806</v>
      </c>
      <c r="C199" s="38" t="s">
        <v>268</v>
      </c>
      <c r="D199" s="38" t="s">
        <v>361</v>
      </c>
      <c r="E199" s="38" t="s">
        <v>123</v>
      </c>
      <c r="F199" s="38" t="s">
        <v>3</v>
      </c>
      <c r="G199" s="38" t="s">
        <v>8</v>
      </c>
      <c r="H199" s="38"/>
      <c r="I199" s="38" t="s">
        <v>7</v>
      </c>
      <c r="J199" s="39">
        <v>36618</v>
      </c>
      <c r="K199" s="38">
        <v>9521300674</v>
      </c>
      <c r="L199" s="38" t="s">
        <v>98</v>
      </c>
    </row>
    <row r="200" spans="1:12" ht="24" x14ac:dyDescent="0.25">
      <c r="A200" s="38">
        <v>10</v>
      </c>
      <c r="B200" s="38">
        <v>709806</v>
      </c>
      <c r="C200" s="38" t="s">
        <v>362</v>
      </c>
      <c r="D200" s="38" t="s">
        <v>363</v>
      </c>
      <c r="E200" s="38" t="s">
        <v>364</v>
      </c>
      <c r="F200" s="38" t="s">
        <v>3</v>
      </c>
      <c r="G200" s="38" t="s">
        <v>8</v>
      </c>
      <c r="H200" s="38"/>
      <c r="I200" s="38" t="s">
        <v>7</v>
      </c>
      <c r="J200" s="39">
        <v>36456</v>
      </c>
      <c r="K200" s="38">
        <v>9680879553</v>
      </c>
      <c r="L200" s="38" t="s">
        <v>98</v>
      </c>
    </row>
    <row r="201" spans="1:12" x14ac:dyDescent="0.25">
      <c r="A201" s="38">
        <v>11</v>
      </c>
      <c r="B201" s="38">
        <v>891580</v>
      </c>
      <c r="C201" s="38" t="s">
        <v>365</v>
      </c>
      <c r="D201" s="38" t="s">
        <v>366</v>
      </c>
      <c r="E201" s="38" t="s">
        <v>367</v>
      </c>
      <c r="F201" s="38" t="s">
        <v>3</v>
      </c>
      <c r="G201" s="38" t="s">
        <v>8</v>
      </c>
      <c r="H201" s="38"/>
      <c r="I201" s="38" t="s">
        <v>7</v>
      </c>
      <c r="J201" s="39">
        <v>35888</v>
      </c>
      <c r="K201" s="38">
        <v>8503959578</v>
      </c>
      <c r="L201" s="38" t="s">
        <v>98</v>
      </c>
    </row>
    <row r="202" spans="1:12" x14ac:dyDescent="0.25">
      <c r="A202" s="38">
        <v>12</v>
      </c>
      <c r="B202" s="38">
        <v>711031</v>
      </c>
      <c r="C202" s="38" t="s">
        <v>368</v>
      </c>
      <c r="D202" s="38" t="s">
        <v>369</v>
      </c>
      <c r="E202" s="38" t="s">
        <v>370</v>
      </c>
      <c r="F202" s="38" t="s">
        <v>3</v>
      </c>
      <c r="G202" s="38" t="s">
        <v>37</v>
      </c>
      <c r="H202" s="38"/>
      <c r="I202" s="38" t="s">
        <v>36</v>
      </c>
      <c r="J202" s="39">
        <v>37836</v>
      </c>
      <c r="K202" s="38">
        <v>8003664142</v>
      </c>
      <c r="L202" s="38" t="s">
        <v>98</v>
      </c>
    </row>
    <row r="203" spans="1:12" ht="24" x14ac:dyDescent="0.25">
      <c r="A203" s="38">
        <v>13</v>
      </c>
      <c r="B203" s="38">
        <v>578413</v>
      </c>
      <c r="C203" s="38" t="s">
        <v>439</v>
      </c>
      <c r="D203" s="38" t="s">
        <v>138</v>
      </c>
      <c r="E203" s="38" t="s">
        <v>137</v>
      </c>
      <c r="F203" s="38" t="s">
        <v>3</v>
      </c>
      <c r="G203" s="38" t="s">
        <v>49</v>
      </c>
      <c r="H203" s="38"/>
      <c r="I203" s="38" t="s">
        <v>48</v>
      </c>
      <c r="J203" s="39">
        <v>36781</v>
      </c>
      <c r="K203" s="38">
        <v>9664422951</v>
      </c>
      <c r="L203" s="38" t="s">
        <v>98</v>
      </c>
    </row>
    <row r="204" spans="1:12" x14ac:dyDescent="0.25">
      <c r="A204" s="38">
        <v>14</v>
      </c>
      <c r="B204" s="38">
        <v>596347</v>
      </c>
      <c r="C204" s="38" t="s">
        <v>430</v>
      </c>
      <c r="D204" s="38" t="s">
        <v>132</v>
      </c>
      <c r="E204" s="38" t="s">
        <v>123</v>
      </c>
      <c r="F204" s="38" t="s">
        <v>3</v>
      </c>
      <c r="G204" s="38" t="s">
        <v>32</v>
      </c>
      <c r="H204" s="38"/>
      <c r="I204" s="38" t="s">
        <v>31</v>
      </c>
      <c r="J204" s="39">
        <v>37305</v>
      </c>
      <c r="K204" s="38">
        <v>7412907921</v>
      </c>
      <c r="L204" s="38" t="s">
        <v>98</v>
      </c>
    </row>
    <row r="205" spans="1:12" ht="24" x14ac:dyDescent="0.25">
      <c r="A205" s="38">
        <v>15</v>
      </c>
      <c r="B205" s="38">
        <v>574955</v>
      </c>
      <c r="C205" s="38" t="s">
        <v>435</v>
      </c>
      <c r="D205" s="38" t="s">
        <v>124</v>
      </c>
      <c r="E205" s="38" t="s">
        <v>123</v>
      </c>
      <c r="F205" s="38" t="s">
        <v>3</v>
      </c>
      <c r="G205" s="38" t="s">
        <v>49</v>
      </c>
      <c r="H205" s="38"/>
      <c r="I205" s="38" t="s">
        <v>48</v>
      </c>
      <c r="J205" s="39">
        <v>36347</v>
      </c>
      <c r="K205" s="38">
        <v>9351557300</v>
      </c>
      <c r="L205" s="38" t="s">
        <v>98</v>
      </c>
    </row>
    <row r="206" spans="1:12" ht="24" x14ac:dyDescent="0.25">
      <c r="A206" s="38">
        <v>16</v>
      </c>
      <c r="B206" s="38">
        <v>735469</v>
      </c>
      <c r="C206" s="38" t="s">
        <v>436</v>
      </c>
      <c r="D206" s="38" t="s">
        <v>112</v>
      </c>
      <c r="E206" s="38" t="s">
        <v>111</v>
      </c>
      <c r="F206" s="38" t="s">
        <v>3</v>
      </c>
      <c r="G206" s="38" t="s">
        <v>49</v>
      </c>
      <c r="H206" s="38"/>
      <c r="I206" s="38" t="s">
        <v>48</v>
      </c>
      <c r="J206" s="39">
        <v>36114</v>
      </c>
      <c r="K206" s="38">
        <v>8875615175</v>
      </c>
      <c r="L206" s="38" t="s">
        <v>98</v>
      </c>
    </row>
    <row r="207" spans="1:12" ht="24" x14ac:dyDescent="0.25">
      <c r="A207" s="38">
        <v>17</v>
      </c>
      <c r="B207" s="38">
        <v>577158</v>
      </c>
      <c r="C207" s="38" t="s">
        <v>371</v>
      </c>
      <c r="D207" s="38" t="s">
        <v>372</v>
      </c>
      <c r="E207" s="38" t="s">
        <v>373</v>
      </c>
      <c r="F207" s="38" t="s">
        <v>3</v>
      </c>
      <c r="G207" s="38" t="s">
        <v>49</v>
      </c>
      <c r="H207" s="38"/>
      <c r="I207" s="38" t="s">
        <v>48</v>
      </c>
      <c r="J207" s="39">
        <v>35284</v>
      </c>
      <c r="K207" s="38">
        <v>8619692902</v>
      </c>
      <c r="L207" s="38" t="s">
        <v>98</v>
      </c>
    </row>
    <row r="208" spans="1:12" ht="24" x14ac:dyDescent="0.25">
      <c r="A208" s="38">
        <v>18</v>
      </c>
      <c r="B208" s="38">
        <v>600465</v>
      </c>
      <c r="C208" s="38" t="s">
        <v>374</v>
      </c>
      <c r="D208" s="38" t="s">
        <v>375</v>
      </c>
      <c r="E208" s="38" t="s">
        <v>376</v>
      </c>
      <c r="F208" s="38" t="s">
        <v>3</v>
      </c>
      <c r="G208" s="38" t="s">
        <v>49</v>
      </c>
      <c r="H208" s="38"/>
      <c r="I208" s="38" t="s">
        <v>48</v>
      </c>
      <c r="J208" s="39">
        <v>37090</v>
      </c>
      <c r="K208" s="38">
        <v>9252119044</v>
      </c>
      <c r="L208" s="38" t="s">
        <v>98</v>
      </c>
    </row>
    <row r="209" spans="1:12" x14ac:dyDescent="0.25">
      <c r="A209" s="38">
        <v>19</v>
      </c>
      <c r="B209" s="38">
        <v>603398</v>
      </c>
      <c r="C209" s="38" t="s">
        <v>377</v>
      </c>
      <c r="D209" s="38" t="s">
        <v>378</v>
      </c>
      <c r="E209" s="38" t="s">
        <v>379</v>
      </c>
      <c r="F209" s="38" t="s">
        <v>3</v>
      </c>
      <c r="G209" s="38" t="s">
        <v>49</v>
      </c>
      <c r="H209" s="38"/>
      <c r="I209" s="38" t="s">
        <v>48</v>
      </c>
      <c r="J209" s="39">
        <v>37544</v>
      </c>
      <c r="K209" s="38">
        <v>9928274638</v>
      </c>
      <c r="L209" s="38" t="s">
        <v>98</v>
      </c>
    </row>
    <row r="210" spans="1:12" x14ac:dyDescent="0.25">
      <c r="A210" s="38">
        <v>20</v>
      </c>
      <c r="B210" s="38">
        <v>738250</v>
      </c>
      <c r="C210" s="38" t="s">
        <v>380</v>
      </c>
      <c r="D210" s="38" t="s">
        <v>381</v>
      </c>
      <c r="E210" s="38" t="s">
        <v>382</v>
      </c>
      <c r="F210" s="38" t="s">
        <v>3</v>
      </c>
      <c r="G210" s="38" t="s">
        <v>49</v>
      </c>
      <c r="H210" s="38"/>
      <c r="I210" s="38" t="s">
        <v>48</v>
      </c>
      <c r="J210" s="39">
        <v>35859</v>
      </c>
      <c r="K210" s="38">
        <v>7742476655</v>
      </c>
      <c r="L210" s="38" t="s">
        <v>98</v>
      </c>
    </row>
    <row r="211" spans="1:12" x14ac:dyDescent="0.25">
      <c r="A211" s="38">
        <v>21</v>
      </c>
      <c r="B211" s="38">
        <v>892917</v>
      </c>
      <c r="C211" s="38" t="s">
        <v>383</v>
      </c>
      <c r="D211" s="38" t="s">
        <v>384</v>
      </c>
      <c r="E211" s="38" t="s">
        <v>385</v>
      </c>
      <c r="F211" s="38" t="s">
        <v>3</v>
      </c>
      <c r="G211" s="38" t="s">
        <v>37</v>
      </c>
      <c r="H211" s="38"/>
      <c r="I211" s="38" t="s">
        <v>41</v>
      </c>
      <c r="J211" s="39">
        <v>36664</v>
      </c>
      <c r="K211" s="38">
        <v>8949166360</v>
      </c>
      <c r="L211" s="38" t="s">
        <v>98</v>
      </c>
    </row>
    <row r="212" spans="1:12" x14ac:dyDescent="0.25">
      <c r="A212" s="38">
        <v>22</v>
      </c>
      <c r="B212" s="38">
        <v>830778</v>
      </c>
      <c r="C212" s="38" t="s">
        <v>386</v>
      </c>
      <c r="D212" s="38" t="s">
        <v>25</v>
      </c>
      <c r="E212" s="38" t="s">
        <v>387</v>
      </c>
      <c r="F212" s="38" t="s">
        <v>3</v>
      </c>
      <c r="G212" s="38" t="s">
        <v>37</v>
      </c>
      <c r="H212" s="38"/>
      <c r="I212" s="38" t="s">
        <v>41</v>
      </c>
      <c r="J212" s="39">
        <v>34469</v>
      </c>
      <c r="K212" s="38">
        <v>8890272830</v>
      </c>
      <c r="L212" s="38" t="s">
        <v>98</v>
      </c>
    </row>
    <row r="213" spans="1:12" ht="24" x14ac:dyDescent="0.25">
      <c r="A213" s="38">
        <v>23</v>
      </c>
      <c r="B213" s="38">
        <v>601309</v>
      </c>
      <c r="C213" s="38" t="s">
        <v>437</v>
      </c>
      <c r="D213" s="38" t="s">
        <v>78</v>
      </c>
      <c r="E213" s="38" t="s">
        <v>77</v>
      </c>
      <c r="F213" s="38" t="s">
        <v>3</v>
      </c>
      <c r="G213" s="38" t="s">
        <v>2</v>
      </c>
      <c r="H213" s="38"/>
      <c r="I213" s="38" t="s">
        <v>15</v>
      </c>
      <c r="J213" s="39">
        <v>36693</v>
      </c>
      <c r="K213" s="38">
        <v>9929530242</v>
      </c>
      <c r="L213" s="38" t="s">
        <v>30</v>
      </c>
    </row>
    <row r="214" spans="1:12" ht="24" x14ac:dyDescent="0.25">
      <c r="A214" s="38">
        <v>24</v>
      </c>
      <c r="B214" s="38">
        <v>600776</v>
      </c>
      <c r="C214" s="38" t="s">
        <v>438</v>
      </c>
      <c r="D214" s="38" t="s">
        <v>66</v>
      </c>
      <c r="E214" s="38" t="s">
        <v>65</v>
      </c>
      <c r="F214" s="38" t="s">
        <v>3</v>
      </c>
      <c r="G214" s="38" t="s">
        <v>8</v>
      </c>
      <c r="H214" s="38"/>
      <c r="I214" s="38" t="s">
        <v>15</v>
      </c>
      <c r="J214" s="39">
        <v>36417</v>
      </c>
      <c r="K214" s="38">
        <v>9461141049</v>
      </c>
      <c r="L214" s="38" t="s">
        <v>30</v>
      </c>
    </row>
    <row r="215" spans="1:12" ht="24" x14ac:dyDescent="0.25">
      <c r="A215" s="38">
        <v>25</v>
      </c>
      <c r="B215" s="38">
        <v>600473</v>
      </c>
      <c r="C215" s="38" t="s">
        <v>388</v>
      </c>
      <c r="D215" s="38" t="s">
        <v>389</v>
      </c>
      <c r="E215" s="38" t="s">
        <v>390</v>
      </c>
      <c r="F215" s="38" t="s">
        <v>3</v>
      </c>
      <c r="G215" s="38" t="s">
        <v>261</v>
      </c>
      <c r="H215" s="38" t="s">
        <v>16</v>
      </c>
      <c r="I215" s="38" t="s">
        <v>15</v>
      </c>
      <c r="J215" s="39">
        <v>36541</v>
      </c>
      <c r="K215" s="38">
        <v>9929640341</v>
      </c>
      <c r="L215" s="38" t="s">
        <v>30</v>
      </c>
    </row>
    <row r="216" spans="1:12" ht="24" x14ac:dyDescent="0.25">
      <c r="A216" s="38">
        <v>26</v>
      </c>
      <c r="B216" s="38">
        <v>601816</v>
      </c>
      <c r="C216" s="38" t="s">
        <v>391</v>
      </c>
      <c r="D216" s="38" t="s">
        <v>392</v>
      </c>
      <c r="E216" s="38" t="s">
        <v>393</v>
      </c>
      <c r="F216" s="38" t="s">
        <v>3</v>
      </c>
      <c r="G216" s="38" t="s">
        <v>8</v>
      </c>
      <c r="H216" s="38"/>
      <c r="I216" s="38" t="s">
        <v>15</v>
      </c>
      <c r="J216" s="39">
        <v>36149</v>
      </c>
      <c r="K216" s="38">
        <v>7689865462</v>
      </c>
      <c r="L216" s="38" t="s">
        <v>30</v>
      </c>
    </row>
    <row r="217" spans="1:12" ht="24" x14ac:dyDescent="0.25">
      <c r="A217" s="38">
        <v>27</v>
      </c>
      <c r="B217" s="38">
        <v>601721</v>
      </c>
      <c r="C217" s="38" t="s">
        <v>394</v>
      </c>
      <c r="D217" s="38" t="s">
        <v>395</v>
      </c>
      <c r="E217" s="38" t="s">
        <v>396</v>
      </c>
      <c r="F217" s="38" t="s">
        <v>3</v>
      </c>
      <c r="G217" s="38" t="s">
        <v>8</v>
      </c>
      <c r="H217" s="38"/>
      <c r="I217" s="38" t="s">
        <v>15</v>
      </c>
      <c r="J217" s="39">
        <v>36149</v>
      </c>
      <c r="K217" s="38">
        <v>8000766101</v>
      </c>
      <c r="L217" s="38" t="s">
        <v>30</v>
      </c>
    </row>
    <row r="218" spans="1:12" x14ac:dyDescent="0.25">
      <c r="A218" s="38">
        <v>28</v>
      </c>
      <c r="B218" s="38">
        <v>601353</v>
      </c>
      <c r="C218" s="38" t="s">
        <v>397</v>
      </c>
      <c r="D218" s="38" t="s">
        <v>398</v>
      </c>
      <c r="E218" s="38" t="s">
        <v>399</v>
      </c>
      <c r="F218" s="38" t="s">
        <v>3</v>
      </c>
      <c r="G218" s="38" t="s">
        <v>8</v>
      </c>
      <c r="H218" s="38"/>
      <c r="I218" s="38" t="s">
        <v>7</v>
      </c>
      <c r="J218" s="39">
        <v>36080</v>
      </c>
      <c r="K218" s="38">
        <v>7014721990</v>
      </c>
      <c r="L218" s="38" t="s">
        <v>30</v>
      </c>
    </row>
    <row r="219" spans="1:12" x14ac:dyDescent="0.25">
      <c r="A219" s="38">
        <v>29</v>
      </c>
      <c r="B219" s="38">
        <v>601482</v>
      </c>
      <c r="C219" s="38" t="s">
        <v>400</v>
      </c>
      <c r="D219" s="38" t="s">
        <v>401</v>
      </c>
      <c r="E219" s="38" t="s">
        <v>402</v>
      </c>
      <c r="F219" s="38" t="s">
        <v>3</v>
      </c>
      <c r="G219" s="38" t="s">
        <v>8</v>
      </c>
      <c r="H219" s="38"/>
      <c r="I219" s="38" t="s">
        <v>7</v>
      </c>
      <c r="J219" s="39">
        <v>36708</v>
      </c>
      <c r="K219" s="38">
        <v>9602197442</v>
      </c>
      <c r="L219" s="38" t="s">
        <v>30</v>
      </c>
    </row>
    <row r="220" spans="1:12" ht="24" x14ac:dyDescent="0.25">
      <c r="A220" s="38">
        <v>30</v>
      </c>
      <c r="B220" s="38">
        <v>602460</v>
      </c>
      <c r="C220" s="38" t="s">
        <v>403</v>
      </c>
      <c r="D220" s="38" t="s">
        <v>404</v>
      </c>
      <c r="E220" s="38" t="s">
        <v>405</v>
      </c>
      <c r="F220" s="38" t="s">
        <v>3</v>
      </c>
      <c r="G220" s="38" t="s">
        <v>8</v>
      </c>
      <c r="H220" s="38"/>
      <c r="I220" s="38" t="s">
        <v>7</v>
      </c>
      <c r="J220" s="39">
        <v>36527</v>
      </c>
      <c r="K220" s="38">
        <v>8529388751</v>
      </c>
      <c r="L220" s="38" t="s">
        <v>30</v>
      </c>
    </row>
    <row r="221" spans="1:12" ht="24" x14ac:dyDescent="0.25">
      <c r="A221" s="38">
        <v>31</v>
      </c>
      <c r="B221" s="38">
        <v>603348</v>
      </c>
      <c r="C221" s="38" t="s">
        <v>406</v>
      </c>
      <c r="D221" s="38" t="s">
        <v>407</v>
      </c>
      <c r="E221" s="38" t="s">
        <v>408</v>
      </c>
      <c r="F221" s="38" t="s">
        <v>3</v>
      </c>
      <c r="G221" s="38" t="s">
        <v>8</v>
      </c>
      <c r="H221" s="38"/>
      <c r="I221" s="38" t="s">
        <v>7</v>
      </c>
      <c r="J221" s="39">
        <v>34403</v>
      </c>
      <c r="K221" s="38">
        <v>7877681300</v>
      </c>
      <c r="L221" s="38" t="s">
        <v>30</v>
      </c>
    </row>
    <row r="222" spans="1:12" x14ac:dyDescent="0.25">
      <c r="A222" s="38">
        <v>32</v>
      </c>
      <c r="B222" s="38">
        <v>602032</v>
      </c>
      <c r="C222" s="38" t="s">
        <v>431</v>
      </c>
      <c r="D222" s="38" t="s">
        <v>54</v>
      </c>
      <c r="E222" s="38" t="s">
        <v>53</v>
      </c>
      <c r="F222" s="38" t="s">
        <v>3</v>
      </c>
      <c r="G222" s="38" t="s">
        <v>49</v>
      </c>
      <c r="H222" s="38"/>
      <c r="I222" s="38" t="s">
        <v>48</v>
      </c>
      <c r="J222" s="39">
        <v>36607</v>
      </c>
      <c r="K222" s="38">
        <v>9784642315</v>
      </c>
      <c r="L222" s="38" t="s">
        <v>30</v>
      </c>
    </row>
    <row r="223" spans="1:12" x14ac:dyDescent="0.25">
      <c r="A223" s="38">
        <v>33</v>
      </c>
      <c r="B223" s="38">
        <v>866924</v>
      </c>
      <c r="C223" s="38" t="s">
        <v>409</v>
      </c>
      <c r="D223" s="38" t="s">
        <v>410</v>
      </c>
      <c r="E223" s="38" t="s">
        <v>411</v>
      </c>
      <c r="F223" s="38" t="s">
        <v>3</v>
      </c>
      <c r="G223" s="38" t="s">
        <v>49</v>
      </c>
      <c r="H223" s="38"/>
      <c r="I223" s="38" t="s">
        <v>48</v>
      </c>
      <c r="J223" s="39">
        <v>36693</v>
      </c>
      <c r="K223" s="38">
        <v>7231003958</v>
      </c>
      <c r="L223" s="38" t="s">
        <v>30</v>
      </c>
    </row>
    <row r="224" spans="1:12" ht="24" x14ac:dyDescent="0.25">
      <c r="A224" s="38">
        <v>34</v>
      </c>
      <c r="B224" s="38">
        <v>579986</v>
      </c>
      <c r="C224" s="38" t="s">
        <v>412</v>
      </c>
      <c r="D224" s="38" t="s">
        <v>413</v>
      </c>
      <c r="E224" s="38" t="s">
        <v>414</v>
      </c>
      <c r="F224" s="38" t="s">
        <v>3</v>
      </c>
      <c r="G224" s="38" t="s">
        <v>2</v>
      </c>
      <c r="H224" s="38"/>
      <c r="I224" s="38" t="s">
        <v>1</v>
      </c>
      <c r="J224" s="39">
        <v>36608</v>
      </c>
      <c r="K224" s="38">
        <v>9166081338</v>
      </c>
      <c r="L224" s="38" t="s">
        <v>30</v>
      </c>
    </row>
    <row r="225" spans="1:13" ht="24" x14ac:dyDescent="0.25">
      <c r="A225" s="38">
        <v>35</v>
      </c>
      <c r="B225" s="38">
        <v>743123</v>
      </c>
      <c r="C225" s="38" t="s">
        <v>415</v>
      </c>
      <c r="D225" s="38" t="s">
        <v>416</v>
      </c>
      <c r="E225" s="38" t="s">
        <v>417</v>
      </c>
      <c r="F225" s="38" t="s">
        <v>3</v>
      </c>
      <c r="G225" s="38" t="s">
        <v>37</v>
      </c>
      <c r="H225" s="38"/>
      <c r="I225" s="38" t="s">
        <v>36</v>
      </c>
      <c r="J225" s="39">
        <v>36693</v>
      </c>
      <c r="K225" s="38">
        <v>9166927640</v>
      </c>
      <c r="L225" s="38" t="s">
        <v>30</v>
      </c>
    </row>
    <row r="226" spans="1:13" x14ac:dyDescent="0.25">
      <c r="A226" s="38">
        <v>36</v>
      </c>
      <c r="B226" s="38">
        <v>621040</v>
      </c>
      <c r="C226" s="38" t="s">
        <v>418</v>
      </c>
      <c r="D226" s="38" t="s">
        <v>419</v>
      </c>
      <c r="E226" s="38" t="s">
        <v>420</v>
      </c>
      <c r="F226" s="38" t="s">
        <v>3</v>
      </c>
      <c r="G226" s="38" t="s">
        <v>37</v>
      </c>
      <c r="H226" s="38"/>
      <c r="I226" s="38" t="s">
        <v>41</v>
      </c>
      <c r="J226" s="39">
        <v>37447</v>
      </c>
      <c r="K226" s="38">
        <v>9983142653</v>
      </c>
      <c r="L226" s="38" t="s">
        <v>30</v>
      </c>
    </row>
    <row r="227" spans="1:13" x14ac:dyDescent="0.25">
      <c r="A227" s="38">
        <v>37</v>
      </c>
      <c r="B227" s="38">
        <v>748754</v>
      </c>
      <c r="C227" s="38" t="s">
        <v>421</v>
      </c>
      <c r="D227" s="38" t="s">
        <v>422</v>
      </c>
      <c r="E227" s="38" t="s">
        <v>423</v>
      </c>
      <c r="F227" s="38" t="s">
        <v>3</v>
      </c>
      <c r="G227" s="38" t="s">
        <v>32</v>
      </c>
      <c r="H227" s="38"/>
      <c r="I227" s="38" t="s">
        <v>31</v>
      </c>
      <c r="J227" s="39">
        <v>37514</v>
      </c>
      <c r="K227" s="38">
        <v>9784470957</v>
      </c>
      <c r="L227" s="38" t="s">
        <v>30</v>
      </c>
    </row>
    <row r="228" spans="1:13" ht="24" x14ac:dyDescent="0.25">
      <c r="A228" s="38">
        <v>38</v>
      </c>
      <c r="B228" s="38">
        <v>600094</v>
      </c>
      <c r="C228" s="38" t="s">
        <v>424</v>
      </c>
      <c r="D228" s="38" t="s">
        <v>425</v>
      </c>
      <c r="E228" s="38" t="s">
        <v>426</v>
      </c>
      <c r="F228" s="38" t="s">
        <v>3</v>
      </c>
      <c r="G228" s="38" t="s">
        <v>17</v>
      </c>
      <c r="H228" s="38"/>
      <c r="I228" s="38" t="s">
        <v>15</v>
      </c>
      <c r="J228" s="39">
        <v>37337</v>
      </c>
      <c r="K228" s="38">
        <v>8690870686</v>
      </c>
      <c r="L228" s="38" t="s">
        <v>0</v>
      </c>
    </row>
    <row r="231" spans="1:13" ht="18" x14ac:dyDescent="0.25">
      <c r="A231" s="261" t="s">
        <v>636</v>
      </c>
      <c r="B231" s="262"/>
      <c r="C231" s="262"/>
      <c r="D231" s="262"/>
      <c r="E231" s="262"/>
      <c r="F231" s="262"/>
      <c r="G231" s="262"/>
      <c r="H231" s="262"/>
      <c r="I231" s="262"/>
      <c r="J231" s="262"/>
      <c r="K231" s="262"/>
      <c r="L231" s="263"/>
    </row>
    <row r="232" spans="1:13" ht="9.75" customHeight="1" x14ac:dyDescent="0.25">
      <c r="A232" s="284"/>
      <c r="B232" s="285"/>
      <c r="C232" s="285"/>
      <c r="J232"/>
      <c r="K232"/>
      <c r="L232" s="66"/>
    </row>
    <row r="233" spans="1:13" s="41" customFormat="1" x14ac:dyDescent="0.25">
      <c r="A233" s="282"/>
      <c r="B233" s="283"/>
      <c r="C233" s="283"/>
      <c r="D233" s="56"/>
      <c r="F233" s="56"/>
      <c r="G233" s="56"/>
      <c r="H233" s="56"/>
      <c r="I233" s="67">
        <v>44884</v>
      </c>
      <c r="J233" s="56"/>
      <c r="K233" s="56"/>
      <c r="L233" s="66"/>
      <c r="M233" s="40"/>
    </row>
    <row r="234" spans="1:13" s="41" customFormat="1" x14ac:dyDescent="0.25">
      <c r="A234" s="258" t="s">
        <v>311</v>
      </c>
      <c r="B234" s="258"/>
      <c r="C234" s="258"/>
      <c r="D234" s="258"/>
      <c r="E234" s="258"/>
      <c r="F234" s="258"/>
      <c r="G234" s="258"/>
      <c r="H234" s="258"/>
      <c r="I234" s="258"/>
      <c r="J234" s="258"/>
      <c r="K234" s="258"/>
      <c r="L234" s="258"/>
      <c r="M234" s="40"/>
    </row>
    <row r="235" spans="1:13" s="41" customFormat="1" x14ac:dyDescent="0.25">
      <c r="A235" s="258" t="s">
        <v>310</v>
      </c>
      <c r="B235" s="258"/>
      <c r="C235" s="258"/>
      <c r="D235" s="258"/>
      <c r="E235" s="258"/>
      <c r="F235" s="258"/>
      <c r="G235" s="258"/>
      <c r="H235" s="258"/>
      <c r="I235" s="258"/>
      <c r="J235" s="258"/>
      <c r="K235" s="258"/>
      <c r="L235" s="258"/>
      <c r="M235" s="40"/>
    </row>
    <row r="236" spans="1:13" ht="22.5" x14ac:dyDescent="0.25">
      <c r="A236" s="4" t="s">
        <v>309</v>
      </c>
      <c r="B236" s="4" t="s">
        <v>308</v>
      </c>
      <c r="C236" s="4" t="s">
        <v>307</v>
      </c>
      <c r="D236" s="4" t="s">
        <v>306</v>
      </c>
      <c r="E236" s="4" t="s">
        <v>305</v>
      </c>
      <c r="F236" s="4" t="s">
        <v>304</v>
      </c>
      <c r="G236" s="4" t="s">
        <v>303</v>
      </c>
      <c r="H236" s="4" t="s">
        <v>302</v>
      </c>
      <c r="I236" s="4" t="s">
        <v>301</v>
      </c>
      <c r="J236" s="4" t="s">
        <v>300</v>
      </c>
      <c r="K236" s="4" t="s">
        <v>299</v>
      </c>
      <c r="L236" s="4" t="s">
        <v>298</v>
      </c>
    </row>
    <row r="237" spans="1:13" x14ac:dyDescent="0.25">
      <c r="A237" s="4">
        <v>1</v>
      </c>
      <c r="B237" s="4">
        <v>602869</v>
      </c>
      <c r="C237" s="4" t="s">
        <v>297</v>
      </c>
      <c r="D237" s="4" t="s">
        <v>296</v>
      </c>
      <c r="E237" s="4" t="s">
        <v>295</v>
      </c>
      <c r="F237" s="4" t="s">
        <v>3</v>
      </c>
      <c r="G237" s="4" t="s">
        <v>2</v>
      </c>
      <c r="H237" s="4"/>
      <c r="I237" s="4" t="s">
        <v>15</v>
      </c>
      <c r="J237" s="6">
        <v>37282</v>
      </c>
      <c r="K237" s="4">
        <v>9462561612</v>
      </c>
      <c r="L237" s="4" t="s">
        <v>98</v>
      </c>
    </row>
    <row r="238" spans="1:13" ht="22.5" x14ac:dyDescent="0.25">
      <c r="A238" s="4">
        <v>2</v>
      </c>
      <c r="B238" s="4">
        <v>601636</v>
      </c>
      <c r="C238" s="4" t="s">
        <v>294</v>
      </c>
      <c r="D238" s="4" t="s">
        <v>293</v>
      </c>
      <c r="E238" s="4" t="s">
        <v>292</v>
      </c>
      <c r="F238" s="4" t="s">
        <v>3</v>
      </c>
      <c r="G238" s="4" t="s">
        <v>17</v>
      </c>
      <c r="H238" s="4"/>
      <c r="I238" s="4" t="s">
        <v>15</v>
      </c>
      <c r="J238" s="6">
        <v>37159</v>
      </c>
      <c r="K238" s="4">
        <v>7742762456</v>
      </c>
      <c r="L238" s="4" t="s">
        <v>98</v>
      </c>
    </row>
    <row r="239" spans="1:13" ht="22.5" x14ac:dyDescent="0.25">
      <c r="A239" s="4">
        <v>3</v>
      </c>
      <c r="B239" s="4">
        <v>602232</v>
      </c>
      <c r="C239" s="4" t="s">
        <v>291</v>
      </c>
      <c r="D239" s="4" t="s">
        <v>290</v>
      </c>
      <c r="E239" s="4" t="s">
        <v>289</v>
      </c>
      <c r="F239" s="4" t="s">
        <v>3</v>
      </c>
      <c r="G239" s="4" t="s">
        <v>8</v>
      </c>
      <c r="H239" s="4" t="s">
        <v>16</v>
      </c>
      <c r="I239" s="4" t="s">
        <v>15</v>
      </c>
      <c r="J239" s="6">
        <v>34397</v>
      </c>
      <c r="K239" s="4">
        <v>7869235618</v>
      </c>
      <c r="L239" s="4" t="s">
        <v>98</v>
      </c>
    </row>
    <row r="240" spans="1:13" x14ac:dyDescent="0.25">
      <c r="A240" s="4">
        <v>4</v>
      </c>
      <c r="B240" s="4">
        <v>575100</v>
      </c>
      <c r="C240" s="4" t="s">
        <v>288</v>
      </c>
      <c r="D240" s="4" t="s">
        <v>287</v>
      </c>
      <c r="E240" s="4" t="s">
        <v>286</v>
      </c>
      <c r="F240" s="4" t="s">
        <v>3</v>
      </c>
      <c r="G240" s="4" t="s">
        <v>2</v>
      </c>
      <c r="H240" s="4"/>
      <c r="I240" s="4" t="s">
        <v>15</v>
      </c>
      <c r="J240" s="6">
        <v>37182</v>
      </c>
      <c r="K240" s="4">
        <v>8696193371</v>
      </c>
      <c r="L240" s="4" t="s">
        <v>98</v>
      </c>
    </row>
    <row r="241" spans="1:12" x14ac:dyDescent="0.25">
      <c r="A241" s="4">
        <v>5</v>
      </c>
      <c r="B241" s="4">
        <v>602114</v>
      </c>
      <c r="C241" s="4" t="s">
        <v>285</v>
      </c>
      <c r="D241" s="4" t="s">
        <v>246</v>
      </c>
      <c r="E241" s="4" t="s">
        <v>284</v>
      </c>
      <c r="F241" s="4" t="s">
        <v>3</v>
      </c>
      <c r="G241" s="4" t="s">
        <v>8</v>
      </c>
      <c r="H241" s="4"/>
      <c r="I241" s="4" t="s">
        <v>15</v>
      </c>
      <c r="J241" s="6">
        <v>37447</v>
      </c>
      <c r="K241" s="4">
        <v>9636538870</v>
      </c>
      <c r="L241" s="4" t="s">
        <v>98</v>
      </c>
    </row>
    <row r="242" spans="1:12" ht="22.5" x14ac:dyDescent="0.25">
      <c r="A242" s="4">
        <v>6</v>
      </c>
      <c r="B242" s="4">
        <v>602854</v>
      </c>
      <c r="C242" s="4" t="s">
        <v>283</v>
      </c>
      <c r="D242" s="4" t="s">
        <v>282</v>
      </c>
      <c r="E242" s="4" t="s">
        <v>281</v>
      </c>
      <c r="F242" s="4" t="s">
        <v>3</v>
      </c>
      <c r="G242" s="4" t="s">
        <v>49</v>
      </c>
      <c r="H242" s="4"/>
      <c r="I242" s="4" t="s">
        <v>15</v>
      </c>
      <c r="J242" s="6">
        <v>36896</v>
      </c>
      <c r="K242" s="4">
        <v>8209801275</v>
      </c>
      <c r="L242" s="4" t="s">
        <v>98</v>
      </c>
    </row>
    <row r="243" spans="1:12" x14ac:dyDescent="0.25">
      <c r="A243" s="4">
        <v>7</v>
      </c>
      <c r="B243" s="4">
        <v>602477</v>
      </c>
      <c r="C243" s="4" t="s">
        <v>280</v>
      </c>
      <c r="D243" s="4" t="s">
        <v>275</v>
      </c>
      <c r="E243" s="4" t="s">
        <v>279</v>
      </c>
      <c r="F243" s="4" t="s">
        <v>3</v>
      </c>
      <c r="G243" s="4" t="s">
        <v>49</v>
      </c>
      <c r="H243" s="4"/>
      <c r="I243" s="4" t="s">
        <v>15</v>
      </c>
      <c r="J243" s="6">
        <v>36255</v>
      </c>
      <c r="K243" s="4">
        <v>9649203023</v>
      </c>
      <c r="L243" s="4" t="s">
        <v>98</v>
      </c>
    </row>
    <row r="244" spans="1:12" x14ac:dyDescent="0.25">
      <c r="A244" s="4">
        <v>8</v>
      </c>
      <c r="B244" s="4">
        <v>600946</v>
      </c>
      <c r="C244" s="4" t="s">
        <v>278</v>
      </c>
      <c r="D244" s="4" t="s">
        <v>277</v>
      </c>
      <c r="E244" s="4" t="s">
        <v>140</v>
      </c>
      <c r="F244" s="4" t="s">
        <v>3</v>
      </c>
      <c r="G244" s="4" t="s">
        <v>8</v>
      </c>
      <c r="H244" s="4"/>
      <c r="I244" s="4" t="s">
        <v>15</v>
      </c>
      <c r="J244" s="6">
        <v>36692</v>
      </c>
      <c r="K244" s="4">
        <v>9602864264</v>
      </c>
      <c r="L244" s="4" t="s">
        <v>98</v>
      </c>
    </row>
    <row r="245" spans="1:12" ht="22.5" x14ac:dyDescent="0.25">
      <c r="A245" s="4">
        <v>9</v>
      </c>
      <c r="B245" s="4">
        <v>601139</v>
      </c>
      <c r="C245" s="4" t="s">
        <v>276</v>
      </c>
      <c r="D245" s="4" t="s">
        <v>275</v>
      </c>
      <c r="E245" s="4" t="s">
        <v>274</v>
      </c>
      <c r="F245" s="4" t="s">
        <v>3</v>
      </c>
      <c r="G245" s="4" t="s">
        <v>17</v>
      </c>
      <c r="H245" s="4"/>
      <c r="I245" s="4" t="s">
        <v>15</v>
      </c>
      <c r="J245" s="6">
        <v>33667</v>
      </c>
      <c r="K245" s="4">
        <v>7357111547</v>
      </c>
      <c r="L245" s="4" t="s">
        <v>98</v>
      </c>
    </row>
    <row r="246" spans="1:12" x14ac:dyDescent="0.25">
      <c r="A246" s="4">
        <v>10</v>
      </c>
      <c r="B246" s="4">
        <v>600333</v>
      </c>
      <c r="C246" s="4" t="s">
        <v>273</v>
      </c>
      <c r="D246" s="4" t="s">
        <v>272</v>
      </c>
      <c r="E246" s="4" t="s">
        <v>271</v>
      </c>
      <c r="F246" s="4" t="s">
        <v>3</v>
      </c>
      <c r="G246" s="4" t="s">
        <v>49</v>
      </c>
      <c r="H246" s="4"/>
      <c r="I246" s="4" t="s">
        <v>15</v>
      </c>
      <c r="J246" s="6">
        <v>37600</v>
      </c>
      <c r="K246" s="4">
        <v>9660414128</v>
      </c>
      <c r="L246" s="4" t="s">
        <v>98</v>
      </c>
    </row>
    <row r="247" spans="1:12" ht="22.5" x14ac:dyDescent="0.25">
      <c r="A247" s="4">
        <v>11</v>
      </c>
      <c r="B247" s="4">
        <v>601844</v>
      </c>
      <c r="C247" s="4" t="s">
        <v>270</v>
      </c>
      <c r="D247" s="4" t="s">
        <v>269</v>
      </c>
      <c r="E247" s="4" t="s">
        <v>268</v>
      </c>
      <c r="F247" s="4" t="s">
        <v>3</v>
      </c>
      <c r="G247" s="4" t="s">
        <v>8</v>
      </c>
      <c r="H247" s="4"/>
      <c r="I247" s="4" t="s">
        <v>15</v>
      </c>
      <c r="J247" s="6">
        <v>36723</v>
      </c>
      <c r="K247" s="4">
        <v>7073545431</v>
      </c>
      <c r="L247" s="4" t="s">
        <v>98</v>
      </c>
    </row>
    <row r="248" spans="1:12" x14ac:dyDescent="0.25">
      <c r="A248" s="4">
        <v>12</v>
      </c>
      <c r="B248" s="4">
        <v>601905</v>
      </c>
      <c r="C248" s="4" t="s">
        <v>263</v>
      </c>
      <c r="D248" s="4" t="s">
        <v>187</v>
      </c>
      <c r="E248" s="4" t="s">
        <v>262</v>
      </c>
      <c r="F248" s="4" t="s">
        <v>3</v>
      </c>
      <c r="G248" s="4" t="s">
        <v>261</v>
      </c>
      <c r="H248" s="4"/>
      <c r="I248" s="4" t="s">
        <v>15</v>
      </c>
      <c r="J248" s="6">
        <v>37067</v>
      </c>
      <c r="K248" s="4">
        <v>9799965463</v>
      </c>
      <c r="L248" s="4" t="s">
        <v>98</v>
      </c>
    </row>
    <row r="249" spans="1:12" x14ac:dyDescent="0.25">
      <c r="A249" s="4">
        <v>13</v>
      </c>
      <c r="B249" s="4">
        <v>600528</v>
      </c>
      <c r="C249" s="4" t="s">
        <v>257</v>
      </c>
      <c r="D249" s="4" t="s">
        <v>256</v>
      </c>
      <c r="E249" s="4" t="s">
        <v>255</v>
      </c>
      <c r="F249" s="4" t="s">
        <v>3</v>
      </c>
      <c r="G249" s="4" t="s">
        <v>49</v>
      </c>
      <c r="H249" s="4" t="s">
        <v>254</v>
      </c>
      <c r="I249" s="4" t="s">
        <v>15</v>
      </c>
      <c r="J249" s="6">
        <v>33725</v>
      </c>
      <c r="K249" s="4">
        <v>7976799320</v>
      </c>
      <c r="L249" s="4" t="s">
        <v>98</v>
      </c>
    </row>
    <row r="250" spans="1:12" ht="22.5" x14ac:dyDescent="0.25">
      <c r="A250" s="4">
        <v>14</v>
      </c>
      <c r="B250" s="4">
        <v>600573</v>
      </c>
      <c r="C250" s="4" t="s">
        <v>253</v>
      </c>
      <c r="D250" s="4" t="s">
        <v>252</v>
      </c>
      <c r="E250" s="4" t="s">
        <v>251</v>
      </c>
      <c r="F250" s="4" t="s">
        <v>3</v>
      </c>
      <c r="G250" s="4" t="s">
        <v>17</v>
      </c>
      <c r="H250" s="4" t="s">
        <v>250</v>
      </c>
      <c r="I250" s="4" t="s">
        <v>15</v>
      </c>
      <c r="J250" s="6">
        <v>35049</v>
      </c>
      <c r="K250" s="4">
        <v>9413982755</v>
      </c>
      <c r="L250" s="4" t="s">
        <v>98</v>
      </c>
    </row>
    <row r="251" spans="1:12" x14ac:dyDescent="0.25">
      <c r="A251" s="4">
        <v>15</v>
      </c>
      <c r="B251" s="4">
        <v>603461</v>
      </c>
      <c r="C251" s="4" t="s">
        <v>249</v>
      </c>
      <c r="D251" s="4" t="s">
        <v>248</v>
      </c>
      <c r="E251" s="4" t="s">
        <v>228</v>
      </c>
      <c r="F251" s="4" t="s">
        <v>3</v>
      </c>
      <c r="G251" s="4" t="s">
        <v>8</v>
      </c>
      <c r="H251" s="4"/>
      <c r="I251" s="4" t="s">
        <v>15</v>
      </c>
      <c r="J251" s="6">
        <v>36659</v>
      </c>
      <c r="K251" s="4">
        <v>9001912704</v>
      </c>
      <c r="L251" s="4" t="s">
        <v>98</v>
      </c>
    </row>
    <row r="252" spans="1:12" x14ac:dyDescent="0.25">
      <c r="A252" s="4">
        <v>16</v>
      </c>
      <c r="B252" s="4">
        <v>600226</v>
      </c>
      <c r="C252" s="4" t="s">
        <v>247</v>
      </c>
      <c r="D252" s="4" t="s">
        <v>246</v>
      </c>
      <c r="E252" s="4" t="s">
        <v>245</v>
      </c>
      <c r="F252" s="4" t="s">
        <v>3</v>
      </c>
      <c r="G252" s="4" t="s">
        <v>32</v>
      </c>
      <c r="H252" s="4"/>
      <c r="I252" s="4" t="s">
        <v>15</v>
      </c>
      <c r="J252" s="6">
        <v>37472</v>
      </c>
      <c r="K252" s="4">
        <v>8949915240</v>
      </c>
      <c r="L252" s="4" t="s">
        <v>98</v>
      </c>
    </row>
    <row r="253" spans="1:12" ht="22.5" x14ac:dyDescent="0.25">
      <c r="A253" s="4">
        <v>17</v>
      </c>
      <c r="B253" s="4">
        <v>602208</v>
      </c>
      <c r="C253" s="4" t="s">
        <v>244</v>
      </c>
      <c r="D253" s="4" t="s">
        <v>243</v>
      </c>
      <c r="E253" s="4" t="s">
        <v>242</v>
      </c>
      <c r="F253" s="4" t="s">
        <v>3</v>
      </c>
      <c r="G253" s="4" t="s">
        <v>17</v>
      </c>
      <c r="H253" s="4"/>
      <c r="I253" s="4" t="s">
        <v>15</v>
      </c>
      <c r="J253" s="6">
        <v>35858</v>
      </c>
      <c r="K253" s="4">
        <v>9636077729</v>
      </c>
      <c r="L253" s="4" t="s">
        <v>98</v>
      </c>
    </row>
    <row r="254" spans="1:12" ht="22.5" x14ac:dyDescent="0.25">
      <c r="A254" s="4">
        <v>18</v>
      </c>
      <c r="B254" s="4">
        <v>600965</v>
      </c>
      <c r="C254" s="4" t="s">
        <v>241</v>
      </c>
      <c r="D254" s="4" t="s">
        <v>240</v>
      </c>
      <c r="E254" s="4" t="s">
        <v>239</v>
      </c>
      <c r="F254" s="4" t="s">
        <v>3</v>
      </c>
      <c r="G254" s="4" t="s">
        <v>17</v>
      </c>
      <c r="H254" s="4"/>
      <c r="I254" s="4" t="s">
        <v>15</v>
      </c>
      <c r="J254" s="6">
        <v>31051</v>
      </c>
      <c r="K254" s="4">
        <v>9829319843</v>
      </c>
      <c r="L254" s="4" t="s">
        <v>98</v>
      </c>
    </row>
    <row r="255" spans="1:12" ht="22.5" x14ac:dyDescent="0.25">
      <c r="A255" s="4">
        <v>19</v>
      </c>
      <c r="B255" s="4">
        <v>601295</v>
      </c>
      <c r="C255" s="4" t="s">
        <v>238</v>
      </c>
      <c r="D255" s="4" t="s">
        <v>237</v>
      </c>
      <c r="E255" s="4" t="s">
        <v>236</v>
      </c>
      <c r="F255" s="4" t="s">
        <v>3</v>
      </c>
      <c r="G255" s="4" t="s">
        <v>17</v>
      </c>
      <c r="H255" s="4"/>
      <c r="I255" s="4" t="s">
        <v>15</v>
      </c>
      <c r="J255" s="6">
        <v>37544</v>
      </c>
      <c r="K255" s="4">
        <v>8003521990</v>
      </c>
      <c r="L255" s="4" t="s">
        <v>98</v>
      </c>
    </row>
    <row r="256" spans="1:12" ht="22.5" x14ac:dyDescent="0.25">
      <c r="A256" s="4">
        <v>20</v>
      </c>
      <c r="B256" s="4">
        <v>602168</v>
      </c>
      <c r="C256" s="4" t="s">
        <v>235</v>
      </c>
      <c r="D256" s="4" t="s">
        <v>234</v>
      </c>
      <c r="E256" s="4" t="s">
        <v>233</v>
      </c>
      <c r="F256" s="4" t="s">
        <v>3</v>
      </c>
      <c r="G256" s="4" t="s">
        <v>17</v>
      </c>
      <c r="H256" s="4" t="s">
        <v>16</v>
      </c>
      <c r="I256" s="4" t="s">
        <v>15</v>
      </c>
      <c r="J256" s="6">
        <v>34554</v>
      </c>
      <c r="K256" s="4">
        <v>9024214198</v>
      </c>
      <c r="L256" s="4" t="s">
        <v>98</v>
      </c>
    </row>
    <row r="257" spans="1:12" ht="22.5" x14ac:dyDescent="0.25">
      <c r="A257" s="4">
        <v>21</v>
      </c>
      <c r="B257" s="4">
        <v>575177</v>
      </c>
      <c r="C257" s="4" t="s">
        <v>232</v>
      </c>
      <c r="D257" s="4" t="s">
        <v>231</v>
      </c>
      <c r="E257" s="4" t="s">
        <v>134</v>
      </c>
      <c r="F257" s="4" t="s">
        <v>3</v>
      </c>
      <c r="G257" s="4" t="s">
        <v>8</v>
      </c>
      <c r="H257" s="4"/>
      <c r="I257" s="4" t="s">
        <v>15</v>
      </c>
      <c r="J257" s="6">
        <v>35045</v>
      </c>
      <c r="K257" s="4">
        <v>9829349155</v>
      </c>
      <c r="L257" s="4" t="s">
        <v>98</v>
      </c>
    </row>
    <row r="258" spans="1:12" x14ac:dyDescent="0.25">
      <c r="A258" s="4">
        <v>22</v>
      </c>
      <c r="B258" s="4">
        <v>600517</v>
      </c>
      <c r="C258" s="4" t="s">
        <v>230</v>
      </c>
      <c r="D258" s="4" t="s">
        <v>229</v>
      </c>
      <c r="E258" s="4" t="s">
        <v>228</v>
      </c>
      <c r="F258" s="4" t="s">
        <v>3</v>
      </c>
      <c r="G258" s="4" t="s">
        <v>8</v>
      </c>
      <c r="H258" s="4"/>
      <c r="I258" s="4" t="s">
        <v>15</v>
      </c>
      <c r="J258" s="6">
        <v>37631</v>
      </c>
      <c r="K258" s="4">
        <v>9672037480</v>
      </c>
      <c r="L258" s="4" t="s">
        <v>98</v>
      </c>
    </row>
    <row r="259" spans="1:12" ht="22.5" x14ac:dyDescent="0.25">
      <c r="A259" s="4">
        <v>23</v>
      </c>
      <c r="B259" s="4">
        <v>600894</v>
      </c>
      <c r="C259" s="4" t="s">
        <v>227</v>
      </c>
      <c r="D259" s="4" t="s">
        <v>226</v>
      </c>
      <c r="E259" s="4" t="s">
        <v>225</v>
      </c>
      <c r="F259" s="4" t="s">
        <v>3</v>
      </c>
      <c r="G259" s="4" t="s">
        <v>49</v>
      </c>
      <c r="H259" s="4"/>
      <c r="I259" s="4" t="s">
        <v>15</v>
      </c>
      <c r="J259" s="6">
        <v>36047</v>
      </c>
      <c r="K259" s="4">
        <v>9928532646</v>
      </c>
      <c r="L259" s="4" t="s">
        <v>98</v>
      </c>
    </row>
    <row r="260" spans="1:12" ht="22.5" x14ac:dyDescent="0.25">
      <c r="A260" s="4">
        <v>24</v>
      </c>
      <c r="B260" s="4">
        <v>834213</v>
      </c>
      <c r="C260" s="4" t="s">
        <v>224</v>
      </c>
      <c r="D260" s="4" t="s">
        <v>25</v>
      </c>
      <c r="E260" s="4" t="s">
        <v>223</v>
      </c>
      <c r="F260" s="4" t="s">
        <v>3</v>
      </c>
      <c r="G260" s="4" t="s">
        <v>49</v>
      </c>
      <c r="H260" s="4"/>
      <c r="I260" s="4" t="s">
        <v>15</v>
      </c>
      <c r="J260" s="6">
        <v>36781</v>
      </c>
      <c r="K260" s="4">
        <v>9529376646</v>
      </c>
      <c r="L260" s="4" t="s">
        <v>98</v>
      </c>
    </row>
    <row r="261" spans="1:12" ht="22.5" x14ac:dyDescent="0.25">
      <c r="A261" s="4">
        <v>25</v>
      </c>
      <c r="B261" s="4">
        <v>601296</v>
      </c>
      <c r="C261" s="4" t="s">
        <v>222</v>
      </c>
      <c r="D261" s="4" t="s">
        <v>221</v>
      </c>
      <c r="E261" s="4" t="s">
        <v>12</v>
      </c>
      <c r="F261" s="4" t="s">
        <v>3</v>
      </c>
      <c r="G261" s="4" t="s">
        <v>2</v>
      </c>
      <c r="H261" s="4"/>
      <c r="I261" s="4" t="s">
        <v>1</v>
      </c>
      <c r="J261" s="6">
        <v>36571</v>
      </c>
      <c r="K261" s="4">
        <v>7852076967</v>
      </c>
      <c r="L261" s="4" t="s">
        <v>98</v>
      </c>
    </row>
    <row r="262" spans="1:12" x14ac:dyDescent="0.25">
      <c r="A262" s="4">
        <v>26</v>
      </c>
      <c r="B262" s="4">
        <v>602066</v>
      </c>
      <c r="C262" s="4" t="s">
        <v>220</v>
      </c>
      <c r="D262" s="4" t="s">
        <v>219</v>
      </c>
      <c r="E262" s="4" t="s">
        <v>218</v>
      </c>
      <c r="F262" s="4" t="s">
        <v>3</v>
      </c>
      <c r="G262" s="4" t="s">
        <v>32</v>
      </c>
      <c r="H262" s="4"/>
      <c r="I262" s="4" t="s">
        <v>31</v>
      </c>
      <c r="J262" s="6">
        <v>34885</v>
      </c>
      <c r="K262" s="4">
        <v>7851932525</v>
      </c>
      <c r="L262" s="4" t="s">
        <v>98</v>
      </c>
    </row>
    <row r="263" spans="1:12" x14ac:dyDescent="0.25">
      <c r="A263" s="4">
        <v>27</v>
      </c>
      <c r="B263" s="4">
        <v>577934</v>
      </c>
      <c r="C263" s="4" t="s">
        <v>217</v>
      </c>
      <c r="D263" s="4" t="s">
        <v>216</v>
      </c>
      <c r="E263" s="4" t="s">
        <v>215</v>
      </c>
      <c r="F263" s="4" t="s">
        <v>3</v>
      </c>
      <c r="G263" s="4" t="s">
        <v>8</v>
      </c>
      <c r="H263" s="4"/>
      <c r="I263" s="4" t="s">
        <v>7</v>
      </c>
      <c r="J263" s="6">
        <v>36228</v>
      </c>
      <c r="K263" s="4">
        <v>9829474875</v>
      </c>
      <c r="L263" s="4" t="s">
        <v>98</v>
      </c>
    </row>
    <row r="264" spans="1:12" ht="22.5" x14ac:dyDescent="0.25">
      <c r="A264" s="4">
        <v>28</v>
      </c>
      <c r="B264" s="4">
        <v>827609</v>
      </c>
      <c r="C264" s="4" t="s">
        <v>214</v>
      </c>
      <c r="D264" s="4" t="s">
        <v>213</v>
      </c>
      <c r="E264" s="4" t="s">
        <v>212</v>
      </c>
      <c r="F264" s="4" t="s">
        <v>3</v>
      </c>
      <c r="G264" s="4" t="s">
        <v>8</v>
      </c>
      <c r="H264" s="4"/>
      <c r="I264" s="4" t="s">
        <v>7</v>
      </c>
      <c r="J264" s="6">
        <v>37300</v>
      </c>
      <c r="K264" s="4">
        <v>8005802732</v>
      </c>
      <c r="L264" s="4" t="s">
        <v>98</v>
      </c>
    </row>
    <row r="265" spans="1:12" x14ac:dyDescent="0.25">
      <c r="A265" s="4">
        <v>29</v>
      </c>
      <c r="B265" s="4">
        <v>574443</v>
      </c>
      <c r="C265" s="4" t="s">
        <v>211</v>
      </c>
      <c r="D265" s="4" t="s">
        <v>210</v>
      </c>
      <c r="E265" s="4" t="s">
        <v>99</v>
      </c>
      <c r="F265" s="4" t="s">
        <v>3</v>
      </c>
      <c r="G265" s="4" t="s">
        <v>8</v>
      </c>
      <c r="H265" s="4"/>
      <c r="I265" s="4" t="s">
        <v>7</v>
      </c>
      <c r="J265" s="6">
        <v>37080</v>
      </c>
      <c r="K265" s="4">
        <v>8000295443</v>
      </c>
      <c r="L265" s="4" t="s">
        <v>98</v>
      </c>
    </row>
    <row r="266" spans="1:12" ht="22.5" x14ac:dyDescent="0.25">
      <c r="A266" s="4">
        <v>30</v>
      </c>
      <c r="B266" s="4">
        <v>600071</v>
      </c>
      <c r="C266" s="4" t="s">
        <v>209</v>
      </c>
      <c r="D266" s="4" t="s">
        <v>208</v>
      </c>
      <c r="E266" s="4" t="s">
        <v>207</v>
      </c>
      <c r="F266" s="4" t="s">
        <v>3</v>
      </c>
      <c r="G266" s="4" t="s">
        <v>8</v>
      </c>
      <c r="H266" s="4"/>
      <c r="I266" s="4" t="s">
        <v>7</v>
      </c>
      <c r="J266" s="6">
        <v>36342</v>
      </c>
      <c r="K266" s="4">
        <v>9057269947</v>
      </c>
      <c r="L266" s="4" t="s">
        <v>98</v>
      </c>
    </row>
    <row r="267" spans="1:12" ht="22.5" x14ac:dyDescent="0.25">
      <c r="A267" s="4">
        <v>31</v>
      </c>
      <c r="B267" s="4">
        <v>600564</v>
      </c>
      <c r="C267" s="4" t="s">
        <v>200</v>
      </c>
      <c r="D267" s="4" t="s">
        <v>199</v>
      </c>
      <c r="E267" s="4" t="s">
        <v>198</v>
      </c>
      <c r="F267" s="4" t="s">
        <v>3</v>
      </c>
      <c r="G267" s="4" t="s">
        <v>2</v>
      </c>
      <c r="H267" s="4"/>
      <c r="I267" s="4" t="s">
        <v>1</v>
      </c>
      <c r="J267" s="6">
        <v>37474</v>
      </c>
      <c r="K267" s="4">
        <v>9929262821</v>
      </c>
      <c r="L267" s="4" t="s">
        <v>98</v>
      </c>
    </row>
    <row r="268" spans="1:12" x14ac:dyDescent="0.25">
      <c r="A268" s="4">
        <v>32</v>
      </c>
      <c r="B268" s="4">
        <v>601037</v>
      </c>
      <c r="C268" s="4" t="s">
        <v>197</v>
      </c>
      <c r="D268" s="4" t="s">
        <v>196</v>
      </c>
      <c r="E268" s="4" t="s">
        <v>195</v>
      </c>
      <c r="F268" s="4" t="s">
        <v>3</v>
      </c>
      <c r="G268" s="4" t="s">
        <v>8</v>
      </c>
      <c r="H268" s="4"/>
      <c r="I268" s="4" t="s">
        <v>7</v>
      </c>
      <c r="J268" s="6">
        <v>37330</v>
      </c>
      <c r="K268" s="4">
        <v>9602929982</v>
      </c>
      <c r="L268" s="4" t="s">
        <v>98</v>
      </c>
    </row>
    <row r="269" spans="1:12" x14ac:dyDescent="0.25">
      <c r="A269" s="4">
        <v>33</v>
      </c>
      <c r="B269" s="4">
        <v>603843</v>
      </c>
      <c r="C269" s="4" t="s">
        <v>194</v>
      </c>
      <c r="D269" s="4" t="s">
        <v>193</v>
      </c>
      <c r="E269" s="4" t="s">
        <v>192</v>
      </c>
      <c r="F269" s="4" t="s">
        <v>3</v>
      </c>
      <c r="G269" s="4" t="s">
        <v>8</v>
      </c>
      <c r="H269" s="4"/>
      <c r="I269" s="4" t="s">
        <v>7</v>
      </c>
      <c r="J269" s="6">
        <v>37328</v>
      </c>
      <c r="K269" s="4">
        <v>9352601299</v>
      </c>
      <c r="L269" s="4" t="s">
        <v>98</v>
      </c>
    </row>
    <row r="270" spans="1:12" x14ac:dyDescent="0.25">
      <c r="A270" s="4">
        <v>34</v>
      </c>
      <c r="B270" s="4">
        <v>600510</v>
      </c>
      <c r="C270" s="4" t="s">
        <v>179</v>
      </c>
      <c r="D270" s="4" t="s">
        <v>178</v>
      </c>
      <c r="E270" s="4" t="s">
        <v>177</v>
      </c>
      <c r="F270" s="4" t="s">
        <v>3</v>
      </c>
      <c r="G270" s="4" t="s">
        <v>2</v>
      </c>
      <c r="H270" s="4"/>
      <c r="I270" s="4" t="s">
        <v>1</v>
      </c>
      <c r="J270" s="6">
        <v>38211</v>
      </c>
      <c r="K270" s="4">
        <v>9828770632</v>
      </c>
      <c r="L270" s="4" t="s">
        <v>98</v>
      </c>
    </row>
    <row r="271" spans="1:12" x14ac:dyDescent="0.25">
      <c r="A271" s="4">
        <v>35</v>
      </c>
      <c r="B271" s="4">
        <v>602040</v>
      </c>
      <c r="C271" s="4" t="s">
        <v>176</v>
      </c>
      <c r="D271" s="4" t="s">
        <v>175</v>
      </c>
      <c r="E271" s="4" t="s">
        <v>174</v>
      </c>
      <c r="F271" s="4" t="s">
        <v>3</v>
      </c>
      <c r="G271" s="4" t="s">
        <v>8</v>
      </c>
      <c r="H271" s="4"/>
      <c r="I271" s="4" t="s">
        <v>7</v>
      </c>
      <c r="J271" s="6">
        <v>36655</v>
      </c>
      <c r="K271" s="4">
        <v>9680534274</v>
      </c>
      <c r="L271" s="4" t="s">
        <v>98</v>
      </c>
    </row>
    <row r="272" spans="1:12" ht="22.5" x14ac:dyDescent="0.25">
      <c r="A272" s="4">
        <v>36</v>
      </c>
      <c r="B272" s="4">
        <v>601764</v>
      </c>
      <c r="C272" s="4" t="s">
        <v>173</v>
      </c>
      <c r="D272" s="4" t="s">
        <v>172</v>
      </c>
      <c r="E272" s="4" t="s">
        <v>171</v>
      </c>
      <c r="F272" s="4" t="s">
        <v>3</v>
      </c>
      <c r="G272" s="4" t="s">
        <v>8</v>
      </c>
      <c r="H272" s="4"/>
      <c r="I272" s="4" t="s">
        <v>7</v>
      </c>
      <c r="J272" s="6">
        <v>36974</v>
      </c>
      <c r="K272" s="4">
        <v>9982102287</v>
      </c>
      <c r="L272" s="4" t="s">
        <v>98</v>
      </c>
    </row>
    <row r="273" spans="1:12" x14ac:dyDescent="0.25">
      <c r="A273" s="4">
        <v>37</v>
      </c>
      <c r="B273" s="4">
        <v>601246</v>
      </c>
      <c r="C273" s="4" t="s">
        <v>170</v>
      </c>
      <c r="D273" s="4" t="s">
        <v>169</v>
      </c>
      <c r="E273" s="4" t="s">
        <v>168</v>
      </c>
      <c r="F273" s="4" t="s">
        <v>3</v>
      </c>
      <c r="G273" s="4" t="s">
        <v>32</v>
      </c>
      <c r="H273" s="4"/>
      <c r="I273" s="4" t="s">
        <v>31</v>
      </c>
      <c r="J273" s="6">
        <v>36656</v>
      </c>
      <c r="K273" s="4">
        <v>7023713069</v>
      </c>
      <c r="L273" s="4" t="s">
        <v>98</v>
      </c>
    </row>
    <row r="274" spans="1:12" x14ac:dyDescent="0.25">
      <c r="A274" s="4">
        <v>38</v>
      </c>
      <c r="B274" s="4">
        <v>868448</v>
      </c>
      <c r="C274" s="4" t="s">
        <v>167</v>
      </c>
      <c r="D274" s="4" t="s">
        <v>166</v>
      </c>
      <c r="E274" s="4" t="s">
        <v>99</v>
      </c>
      <c r="F274" s="4" t="s">
        <v>3</v>
      </c>
      <c r="G274" s="4" t="s">
        <v>37</v>
      </c>
      <c r="H274" s="4"/>
      <c r="I274" s="4" t="s">
        <v>36</v>
      </c>
      <c r="J274" s="6">
        <v>35905</v>
      </c>
      <c r="K274" s="4">
        <v>8003584682</v>
      </c>
      <c r="L274" s="4" t="s">
        <v>98</v>
      </c>
    </row>
    <row r="275" spans="1:12" ht="22.5" x14ac:dyDescent="0.25">
      <c r="A275" s="4">
        <v>39</v>
      </c>
      <c r="B275" s="4">
        <v>600712</v>
      </c>
      <c r="C275" s="4" t="s">
        <v>154</v>
      </c>
      <c r="D275" s="4" t="s">
        <v>153</v>
      </c>
      <c r="E275" s="4" t="s">
        <v>152</v>
      </c>
      <c r="F275" s="4" t="s">
        <v>3</v>
      </c>
      <c r="G275" s="4" t="s">
        <v>2</v>
      </c>
      <c r="H275" s="4"/>
      <c r="I275" s="4" t="s">
        <v>1</v>
      </c>
      <c r="J275" s="6">
        <v>36768</v>
      </c>
      <c r="K275" s="4">
        <v>8769357502</v>
      </c>
      <c r="L275" s="4" t="s">
        <v>98</v>
      </c>
    </row>
    <row r="276" spans="1:12" ht="22.5" x14ac:dyDescent="0.25">
      <c r="A276" s="4">
        <v>40</v>
      </c>
      <c r="B276" s="4">
        <v>603206</v>
      </c>
      <c r="C276" s="4" t="s">
        <v>151</v>
      </c>
      <c r="D276" s="4" t="s">
        <v>150</v>
      </c>
      <c r="E276" s="4" t="s">
        <v>149</v>
      </c>
      <c r="F276" s="4" t="s">
        <v>3</v>
      </c>
      <c r="G276" s="4" t="s">
        <v>2</v>
      </c>
      <c r="H276" s="4"/>
      <c r="I276" s="4" t="s">
        <v>1</v>
      </c>
      <c r="J276" s="6">
        <v>37053</v>
      </c>
      <c r="K276" s="4">
        <v>9610245955</v>
      </c>
      <c r="L276" s="4" t="s">
        <v>98</v>
      </c>
    </row>
    <row r="277" spans="1:12" ht="22.5" x14ac:dyDescent="0.25">
      <c r="A277" s="4">
        <v>41</v>
      </c>
      <c r="B277" s="4">
        <v>603396</v>
      </c>
      <c r="C277" s="4" t="s">
        <v>148</v>
      </c>
      <c r="D277" s="4" t="s">
        <v>147</v>
      </c>
      <c r="E277" s="4" t="s">
        <v>146</v>
      </c>
      <c r="F277" s="4" t="s">
        <v>3</v>
      </c>
      <c r="G277" s="4" t="s">
        <v>2</v>
      </c>
      <c r="H277" s="4"/>
      <c r="I277" s="4" t="s">
        <v>1</v>
      </c>
      <c r="J277" s="6">
        <v>37398</v>
      </c>
      <c r="K277" s="4">
        <v>7014508394</v>
      </c>
      <c r="L277" s="4" t="s">
        <v>98</v>
      </c>
    </row>
    <row r="278" spans="1:12" x14ac:dyDescent="0.25">
      <c r="A278" s="4">
        <v>42</v>
      </c>
      <c r="B278" s="4">
        <v>603702</v>
      </c>
      <c r="C278" s="4" t="s">
        <v>145</v>
      </c>
      <c r="D278" s="4" t="s">
        <v>144</v>
      </c>
      <c r="E278" s="4" t="s">
        <v>143</v>
      </c>
      <c r="F278" s="4" t="s">
        <v>3</v>
      </c>
      <c r="G278" s="4" t="s">
        <v>49</v>
      </c>
      <c r="H278" s="4"/>
      <c r="I278" s="4" t="s">
        <v>48</v>
      </c>
      <c r="J278" s="6">
        <v>37631</v>
      </c>
      <c r="K278" s="4">
        <v>7424893508</v>
      </c>
      <c r="L278" s="4" t="s">
        <v>98</v>
      </c>
    </row>
    <row r="279" spans="1:12" x14ac:dyDescent="0.25">
      <c r="A279" s="4">
        <v>43</v>
      </c>
      <c r="B279" s="4">
        <v>574872</v>
      </c>
      <c r="C279" s="4" t="s">
        <v>142</v>
      </c>
      <c r="D279" s="4" t="s">
        <v>141</v>
      </c>
      <c r="E279" s="4" t="s">
        <v>140</v>
      </c>
      <c r="F279" s="4" t="s">
        <v>3</v>
      </c>
      <c r="G279" s="4" t="s">
        <v>49</v>
      </c>
      <c r="H279" s="4"/>
      <c r="I279" s="4" t="s">
        <v>48</v>
      </c>
      <c r="J279" s="6">
        <v>36948</v>
      </c>
      <c r="K279" s="4">
        <v>7300309153</v>
      </c>
      <c r="L279" s="4" t="s">
        <v>98</v>
      </c>
    </row>
    <row r="280" spans="1:12" ht="22.5" x14ac:dyDescent="0.25">
      <c r="A280" s="4">
        <v>44</v>
      </c>
      <c r="B280" s="4">
        <v>600289</v>
      </c>
      <c r="C280" s="4" t="s">
        <v>131</v>
      </c>
      <c r="D280" s="4" t="s">
        <v>130</v>
      </c>
      <c r="E280" s="4" t="s">
        <v>129</v>
      </c>
      <c r="F280" s="4" t="s">
        <v>3</v>
      </c>
      <c r="G280" s="4" t="s">
        <v>2</v>
      </c>
      <c r="H280" s="4"/>
      <c r="I280" s="4" t="s">
        <v>1</v>
      </c>
      <c r="J280" s="6">
        <v>36928</v>
      </c>
      <c r="K280" s="4">
        <v>7877166624</v>
      </c>
      <c r="L280" s="4" t="s">
        <v>98</v>
      </c>
    </row>
    <row r="281" spans="1:12" ht="22.5" x14ac:dyDescent="0.25">
      <c r="A281" s="4">
        <v>45</v>
      </c>
      <c r="B281" s="4">
        <v>579426</v>
      </c>
      <c r="C281" s="4" t="s">
        <v>122</v>
      </c>
      <c r="D281" s="4" t="s">
        <v>121</v>
      </c>
      <c r="E281" s="4" t="s">
        <v>120</v>
      </c>
      <c r="F281" s="4" t="s">
        <v>3</v>
      </c>
      <c r="G281" s="4" t="s">
        <v>49</v>
      </c>
      <c r="H281" s="4"/>
      <c r="I281" s="4" t="s">
        <v>48</v>
      </c>
      <c r="J281" s="6">
        <v>36399</v>
      </c>
      <c r="K281" s="4">
        <v>9602217778</v>
      </c>
      <c r="L281" s="4" t="s">
        <v>98</v>
      </c>
    </row>
    <row r="282" spans="1:12" x14ac:dyDescent="0.25">
      <c r="A282" s="4">
        <v>46</v>
      </c>
      <c r="B282" s="4">
        <v>867716</v>
      </c>
      <c r="C282" s="4" t="s">
        <v>110</v>
      </c>
      <c r="D282" s="4" t="s">
        <v>109</v>
      </c>
      <c r="E282" s="4" t="s">
        <v>108</v>
      </c>
      <c r="F282" s="4" t="s">
        <v>3</v>
      </c>
      <c r="G282" s="4" t="s">
        <v>49</v>
      </c>
      <c r="H282" s="4"/>
      <c r="I282" s="4" t="s">
        <v>48</v>
      </c>
      <c r="J282" s="6">
        <v>34868</v>
      </c>
      <c r="K282" s="4">
        <v>9509104056</v>
      </c>
      <c r="L282" s="4" t="s">
        <v>98</v>
      </c>
    </row>
    <row r="283" spans="1:12" x14ac:dyDescent="0.25">
      <c r="A283" s="4">
        <v>47</v>
      </c>
      <c r="B283" s="4">
        <v>542105</v>
      </c>
      <c r="C283" s="4" t="s">
        <v>104</v>
      </c>
      <c r="D283" s="4" t="s">
        <v>103</v>
      </c>
      <c r="E283" s="4" t="s">
        <v>102</v>
      </c>
      <c r="F283" s="4" t="s">
        <v>3</v>
      </c>
      <c r="G283" s="4" t="s">
        <v>37</v>
      </c>
      <c r="H283" s="4"/>
      <c r="I283" s="4" t="s">
        <v>41</v>
      </c>
      <c r="J283" s="6">
        <v>36920</v>
      </c>
      <c r="K283" s="4">
        <v>7665493098</v>
      </c>
      <c r="L283" s="4" t="s">
        <v>98</v>
      </c>
    </row>
    <row r="284" spans="1:12" x14ac:dyDescent="0.25">
      <c r="A284" s="4">
        <v>48</v>
      </c>
      <c r="B284" s="4">
        <v>891738</v>
      </c>
      <c r="C284" s="4" t="s">
        <v>101</v>
      </c>
      <c r="D284" s="4" t="s">
        <v>100</v>
      </c>
      <c r="E284" s="4" t="s">
        <v>99</v>
      </c>
      <c r="F284" s="4" t="s">
        <v>3</v>
      </c>
      <c r="G284" s="4" t="s">
        <v>37</v>
      </c>
      <c r="H284" s="4"/>
      <c r="I284" s="4" t="s">
        <v>41</v>
      </c>
      <c r="J284" s="6">
        <v>35032</v>
      </c>
      <c r="K284" s="4">
        <v>9414617229</v>
      </c>
      <c r="L284" s="4" t="s">
        <v>98</v>
      </c>
    </row>
    <row r="285" spans="1:12" ht="22.5" x14ac:dyDescent="0.25">
      <c r="A285" s="4">
        <v>49</v>
      </c>
      <c r="B285" s="4">
        <v>830687</v>
      </c>
      <c r="C285" s="4" t="s">
        <v>97</v>
      </c>
      <c r="D285" s="4" t="s">
        <v>96</v>
      </c>
      <c r="E285" s="4" t="s">
        <v>95</v>
      </c>
      <c r="F285" s="4" t="s">
        <v>3</v>
      </c>
      <c r="G285" s="4" t="s">
        <v>17</v>
      </c>
      <c r="H285" s="4"/>
      <c r="I285" s="4" t="s">
        <v>15</v>
      </c>
      <c r="J285" s="6">
        <v>36821</v>
      </c>
      <c r="K285" s="4">
        <v>9982082063</v>
      </c>
      <c r="L285" s="4" t="s">
        <v>30</v>
      </c>
    </row>
    <row r="286" spans="1:12" ht="33.75" x14ac:dyDescent="0.25">
      <c r="A286" s="4">
        <v>50</v>
      </c>
      <c r="B286" s="4">
        <v>600568</v>
      </c>
      <c r="C286" s="4" t="s">
        <v>94</v>
      </c>
      <c r="D286" s="4" t="s">
        <v>93</v>
      </c>
      <c r="E286" s="4" t="s">
        <v>92</v>
      </c>
      <c r="F286" s="4" t="s">
        <v>3</v>
      </c>
      <c r="G286" s="4" t="s">
        <v>49</v>
      </c>
      <c r="H286" s="4"/>
      <c r="I286" s="4" t="s">
        <v>15</v>
      </c>
      <c r="J286" s="6">
        <v>37150</v>
      </c>
      <c r="K286" s="4">
        <v>7877928343</v>
      </c>
      <c r="L286" s="4" t="s">
        <v>30</v>
      </c>
    </row>
    <row r="287" spans="1:12" ht="33.75" x14ac:dyDescent="0.25">
      <c r="A287" s="4">
        <v>51</v>
      </c>
      <c r="B287" s="4">
        <v>603754</v>
      </c>
      <c r="C287" s="4" t="s">
        <v>91</v>
      </c>
      <c r="D287" s="4" t="s">
        <v>90</v>
      </c>
      <c r="E287" s="4" t="s">
        <v>89</v>
      </c>
      <c r="F287" s="4" t="s">
        <v>3</v>
      </c>
      <c r="G287" s="4" t="s">
        <v>2</v>
      </c>
      <c r="H287" s="4"/>
      <c r="I287" s="4" t="s">
        <v>15</v>
      </c>
      <c r="J287" s="6">
        <v>36383</v>
      </c>
      <c r="K287" s="4">
        <v>7976534944</v>
      </c>
      <c r="L287" s="4" t="s">
        <v>30</v>
      </c>
    </row>
    <row r="288" spans="1:12" ht="22.5" x14ac:dyDescent="0.25">
      <c r="A288" s="4">
        <v>52</v>
      </c>
      <c r="B288" s="4">
        <v>602648</v>
      </c>
      <c r="C288" s="4" t="s">
        <v>85</v>
      </c>
      <c r="D288" s="4" t="s">
        <v>84</v>
      </c>
      <c r="E288" s="4" t="s">
        <v>83</v>
      </c>
      <c r="F288" s="4" t="s">
        <v>3</v>
      </c>
      <c r="G288" s="4" t="s">
        <v>8</v>
      </c>
      <c r="H288" s="4"/>
      <c r="I288" s="4" t="s">
        <v>15</v>
      </c>
      <c r="J288" s="6">
        <v>36768</v>
      </c>
      <c r="K288" s="4">
        <v>9521416699</v>
      </c>
      <c r="L288" s="4" t="s">
        <v>30</v>
      </c>
    </row>
    <row r="289" spans="1:12" ht="22.5" x14ac:dyDescent="0.25">
      <c r="A289" s="4">
        <v>53</v>
      </c>
      <c r="B289" s="4">
        <v>601039</v>
      </c>
      <c r="C289" s="4" t="s">
        <v>82</v>
      </c>
      <c r="D289" s="4" t="s">
        <v>81</v>
      </c>
      <c r="E289" s="4" t="s">
        <v>80</v>
      </c>
      <c r="F289" s="4" t="s">
        <v>3</v>
      </c>
      <c r="G289" s="4" t="s">
        <v>8</v>
      </c>
      <c r="H289" s="4" t="s">
        <v>16</v>
      </c>
      <c r="I289" s="4" t="s">
        <v>15</v>
      </c>
      <c r="J289" s="6">
        <v>37522</v>
      </c>
      <c r="K289" s="4">
        <v>9929940975</v>
      </c>
      <c r="L289" s="4" t="s">
        <v>30</v>
      </c>
    </row>
    <row r="290" spans="1:12" x14ac:dyDescent="0.25">
      <c r="A290" s="4">
        <v>54</v>
      </c>
      <c r="B290" s="4">
        <v>868335</v>
      </c>
      <c r="C290" s="4" t="s">
        <v>76</v>
      </c>
      <c r="D290" s="4" t="s">
        <v>75</v>
      </c>
      <c r="E290" s="4" t="s">
        <v>74</v>
      </c>
      <c r="F290" s="4" t="s">
        <v>3</v>
      </c>
      <c r="G290" s="4" t="s">
        <v>17</v>
      </c>
      <c r="H290" s="4"/>
      <c r="I290" s="4" t="s">
        <v>15</v>
      </c>
      <c r="J290" s="6">
        <v>37632</v>
      </c>
      <c r="K290" s="4">
        <v>9352787279</v>
      </c>
      <c r="L290" s="4" t="s">
        <v>30</v>
      </c>
    </row>
    <row r="291" spans="1:12" ht="22.5" x14ac:dyDescent="0.25">
      <c r="A291" s="4">
        <v>55</v>
      </c>
      <c r="B291" s="4">
        <v>603695</v>
      </c>
      <c r="C291" s="4" t="s">
        <v>70</v>
      </c>
      <c r="D291" s="4" t="s">
        <v>69</v>
      </c>
      <c r="E291" s="4" t="s">
        <v>68</v>
      </c>
      <c r="F291" s="4" t="s">
        <v>3</v>
      </c>
      <c r="G291" s="4" t="s">
        <v>8</v>
      </c>
      <c r="H291" s="4"/>
      <c r="I291" s="4" t="s">
        <v>7</v>
      </c>
      <c r="J291" s="6">
        <v>35838</v>
      </c>
      <c r="K291" s="4">
        <v>9530343444</v>
      </c>
      <c r="L291" s="4" t="s">
        <v>30</v>
      </c>
    </row>
    <row r="292" spans="1:12" ht="22.5" x14ac:dyDescent="0.25">
      <c r="A292" s="4">
        <v>56</v>
      </c>
      <c r="B292" s="4">
        <v>600191</v>
      </c>
      <c r="C292" s="4" t="s">
        <v>52</v>
      </c>
      <c r="D292" s="4" t="s">
        <v>51</v>
      </c>
      <c r="E292" s="4" t="s">
        <v>50</v>
      </c>
      <c r="F292" s="4" t="s">
        <v>3</v>
      </c>
      <c r="G292" s="4" t="s">
        <v>49</v>
      </c>
      <c r="H292" s="4"/>
      <c r="I292" s="4" t="s">
        <v>48</v>
      </c>
      <c r="J292" s="6">
        <v>37524</v>
      </c>
      <c r="K292" s="4">
        <v>7297003644</v>
      </c>
      <c r="L292" s="4" t="s">
        <v>30</v>
      </c>
    </row>
    <row r="293" spans="1:12" ht="22.5" x14ac:dyDescent="0.25">
      <c r="A293" s="4">
        <v>57</v>
      </c>
      <c r="B293" s="4">
        <v>835528</v>
      </c>
      <c r="C293" s="4" t="s">
        <v>47</v>
      </c>
      <c r="D293" s="4" t="s">
        <v>46</v>
      </c>
      <c r="E293" s="4" t="s">
        <v>45</v>
      </c>
      <c r="F293" s="4" t="s">
        <v>3</v>
      </c>
      <c r="G293" s="4" t="s">
        <v>2</v>
      </c>
      <c r="H293" s="4" t="s">
        <v>16</v>
      </c>
      <c r="I293" s="4" t="s">
        <v>1</v>
      </c>
      <c r="J293" s="6">
        <v>36643</v>
      </c>
      <c r="K293" s="4">
        <v>9602669890</v>
      </c>
      <c r="L293" s="4" t="s">
        <v>30</v>
      </c>
    </row>
    <row r="294" spans="1:12" ht="22.5" x14ac:dyDescent="0.25">
      <c r="A294" s="4">
        <v>58</v>
      </c>
      <c r="B294" s="4">
        <v>601722</v>
      </c>
      <c r="C294" s="4" t="s">
        <v>29</v>
      </c>
      <c r="D294" s="4" t="s">
        <v>28</v>
      </c>
      <c r="E294" s="4" t="s">
        <v>27</v>
      </c>
      <c r="F294" s="4" t="s">
        <v>3</v>
      </c>
      <c r="G294" s="4" t="s">
        <v>2</v>
      </c>
      <c r="H294" s="4"/>
      <c r="I294" s="4" t="s">
        <v>15</v>
      </c>
      <c r="J294" s="6">
        <v>37433</v>
      </c>
      <c r="K294" s="4">
        <v>7976045480</v>
      </c>
      <c r="L294" s="4" t="s">
        <v>0</v>
      </c>
    </row>
    <row r="295" spans="1:12" ht="22.5" x14ac:dyDescent="0.25">
      <c r="A295" s="4">
        <v>59</v>
      </c>
      <c r="B295" s="4">
        <v>600808</v>
      </c>
      <c r="C295" s="4" t="s">
        <v>26</v>
      </c>
      <c r="D295" s="4" t="s">
        <v>25</v>
      </c>
      <c r="E295" s="4" t="s">
        <v>24</v>
      </c>
      <c r="F295" s="4" t="s">
        <v>3</v>
      </c>
      <c r="G295" s="4" t="s">
        <v>2</v>
      </c>
      <c r="H295" s="4" t="s">
        <v>16</v>
      </c>
      <c r="I295" s="4" t="s">
        <v>15</v>
      </c>
      <c r="J295" s="6">
        <v>36838</v>
      </c>
      <c r="K295" s="4">
        <v>8290516908</v>
      </c>
      <c r="L295" s="4" t="s">
        <v>0</v>
      </c>
    </row>
    <row r="296" spans="1:12" ht="22.5" x14ac:dyDescent="0.25">
      <c r="A296" s="4">
        <v>60</v>
      </c>
      <c r="B296" s="4">
        <v>600910</v>
      </c>
      <c r="C296" s="4" t="s">
        <v>14</v>
      </c>
      <c r="D296" s="4" t="s">
        <v>13</v>
      </c>
      <c r="E296" s="4" t="s">
        <v>12</v>
      </c>
      <c r="F296" s="4" t="s">
        <v>3</v>
      </c>
      <c r="G296" s="4" t="s">
        <v>8</v>
      </c>
      <c r="H296" s="4"/>
      <c r="I296" s="4" t="s">
        <v>7</v>
      </c>
      <c r="J296" s="6">
        <v>36418</v>
      </c>
      <c r="K296" s="4">
        <v>9413162081</v>
      </c>
      <c r="L296" s="4" t="s">
        <v>0</v>
      </c>
    </row>
    <row r="297" spans="1:12" x14ac:dyDescent="0.25">
      <c r="A297" s="4">
        <v>61</v>
      </c>
      <c r="B297" s="4">
        <v>825541</v>
      </c>
      <c r="C297" s="4" t="s">
        <v>11</v>
      </c>
      <c r="D297" s="4" t="s">
        <v>10</v>
      </c>
      <c r="E297" s="4" t="s">
        <v>9</v>
      </c>
      <c r="F297" s="4" t="s">
        <v>3</v>
      </c>
      <c r="G297" s="4" t="s">
        <v>8</v>
      </c>
      <c r="H297" s="4"/>
      <c r="I297" s="4" t="s">
        <v>7</v>
      </c>
      <c r="J297" s="6">
        <v>35985</v>
      </c>
      <c r="K297" s="4">
        <v>7412881060</v>
      </c>
      <c r="L297" s="4" t="s">
        <v>0</v>
      </c>
    </row>
    <row r="298" spans="1:12" ht="22.5" x14ac:dyDescent="0.25">
      <c r="A298" s="4">
        <v>62</v>
      </c>
      <c r="B298" s="4">
        <v>603707</v>
      </c>
      <c r="C298" s="4" t="s">
        <v>6</v>
      </c>
      <c r="D298" s="4" t="s">
        <v>5</v>
      </c>
      <c r="E298" s="4" t="s">
        <v>4</v>
      </c>
      <c r="F298" s="4" t="s">
        <v>3</v>
      </c>
      <c r="G298" s="4" t="s">
        <v>2</v>
      </c>
      <c r="H298" s="4"/>
      <c r="I298" s="4" t="s">
        <v>1</v>
      </c>
      <c r="J298" s="6">
        <v>36773</v>
      </c>
      <c r="K298" s="4">
        <v>8690331181</v>
      </c>
      <c r="L298" s="4" t="s">
        <v>0</v>
      </c>
    </row>
    <row r="299" spans="1:12" x14ac:dyDescent="0.25">
      <c r="A299" s="286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8"/>
    </row>
    <row r="300" spans="1:12" x14ac:dyDescent="0.25">
      <c r="A300" s="289"/>
      <c r="B300" s="290"/>
      <c r="C300" s="290"/>
      <c r="D300" s="290"/>
      <c r="E300" s="290"/>
      <c r="F300" s="290"/>
      <c r="G300" s="290"/>
      <c r="H300" s="290"/>
      <c r="I300" s="290"/>
      <c r="J300" s="290"/>
      <c r="K300" s="290"/>
      <c r="L300" s="291"/>
    </row>
    <row r="301" spans="1:12" x14ac:dyDescent="0.25">
      <c r="A301"/>
      <c r="B301"/>
      <c r="J301"/>
      <c r="K301"/>
      <c r="L301"/>
    </row>
    <row r="302" spans="1:12" ht="18" x14ac:dyDescent="0.25">
      <c r="A302" s="261" t="s">
        <v>312</v>
      </c>
      <c r="B302" s="262"/>
      <c r="C302" s="262"/>
      <c r="D302" s="262"/>
      <c r="E302" s="262"/>
      <c r="F302" s="262"/>
      <c r="G302" s="262"/>
      <c r="H302" s="262"/>
      <c r="I302" s="262"/>
      <c r="J302" s="262"/>
      <c r="K302" s="262"/>
      <c r="L302" s="263"/>
    </row>
    <row r="303" spans="1:12" x14ac:dyDescent="0.25">
      <c r="A303" s="284"/>
      <c r="B303" s="285"/>
      <c r="C303" s="285"/>
      <c r="J303"/>
      <c r="K303"/>
      <c r="L303" s="66"/>
    </row>
    <row r="304" spans="1:12" x14ac:dyDescent="0.25">
      <c r="A304" s="282"/>
      <c r="B304" s="283"/>
      <c r="C304" s="283"/>
      <c r="D304" s="56"/>
      <c r="E304" s="56"/>
      <c r="F304" s="56"/>
      <c r="G304" s="56"/>
      <c r="H304" s="56"/>
      <c r="I304" s="56"/>
      <c r="J304" s="56"/>
      <c r="K304" s="56"/>
      <c r="L304" s="66"/>
    </row>
    <row r="305" spans="1:12" x14ac:dyDescent="0.25">
      <c r="A305" s="234" t="s">
        <v>311</v>
      </c>
      <c r="B305" s="234"/>
      <c r="C305" s="234"/>
      <c r="D305" s="234"/>
      <c r="E305" s="234"/>
      <c r="F305" s="234"/>
      <c r="G305" s="234"/>
      <c r="H305" s="234"/>
      <c r="I305" s="234"/>
      <c r="J305" s="234"/>
      <c r="K305" s="234"/>
      <c r="L305" s="234"/>
    </row>
    <row r="306" spans="1:12" x14ac:dyDescent="0.25">
      <c r="A306" s="234" t="s">
        <v>310</v>
      </c>
      <c r="B306" s="234"/>
      <c r="C306" s="234"/>
      <c r="D306" s="234"/>
      <c r="E306" s="234"/>
      <c r="F306" s="234"/>
      <c r="G306" s="234"/>
      <c r="H306" s="234"/>
      <c r="I306" s="234"/>
      <c r="J306" s="234"/>
      <c r="K306" s="234"/>
      <c r="L306" s="234"/>
    </row>
    <row r="307" spans="1:12" ht="22.5" x14ac:dyDescent="0.25">
      <c r="A307" s="4" t="s">
        <v>309</v>
      </c>
      <c r="B307" s="4" t="s">
        <v>308</v>
      </c>
      <c r="C307" s="4" t="s">
        <v>307</v>
      </c>
      <c r="D307" s="4" t="s">
        <v>306</v>
      </c>
      <c r="E307" s="4" t="s">
        <v>305</v>
      </c>
      <c r="F307" s="4" t="s">
        <v>304</v>
      </c>
      <c r="G307" s="4" t="s">
        <v>303</v>
      </c>
      <c r="H307" s="4" t="s">
        <v>302</v>
      </c>
      <c r="I307" s="4" t="s">
        <v>301</v>
      </c>
      <c r="J307" s="4" t="s">
        <v>300</v>
      </c>
      <c r="K307" s="4" t="s">
        <v>299</v>
      </c>
      <c r="L307" s="4" t="s">
        <v>298</v>
      </c>
    </row>
    <row r="308" spans="1:12" ht="22.5" x14ac:dyDescent="0.25">
      <c r="A308" s="4">
        <v>1</v>
      </c>
      <c r="B308" s="4">
        <v>603142</v>
      </c>
      <c r="C308" s="4" t="s">
        <v>260</v>
      </c>
      <c r="D308" s="4" t="s">
        <v>259</v>
      </c>
      <c r="E308" s="4" t="s">
        <v>258</v>
      </c>
      <c r="F308" s="4" t="s">
        <v>3</v>
      </c>
      <c r="G308" s="4" t="s">
        <v>49</v>
      </c>
      <c r="H308" s="4"/>
      <c r="I308" s="4" t="s">
        <v>15</v>
      </c>
      <c r="J308" s="6">
        <v>36521</v>
      </c>
      <c r="K308" s="4">
        <v>8764026850</v>
      </c>
      <c r="L308" s="4" t="s">
        <v>98</v>
      </c>
    </row>
    <row r="309" spans="1:12" x14ac:dyDescent="0.25">
      <c r="A309" s="4">
        <v>2</v>
      </c>
      <c r="B309" s="4">
        <v>603309</v>
      </c>
      <c r="C309" s="4" t="s">
        <v>347</v>
      </c>
      <c r="D309" s="4" t="s">
        <v>348</v>
      </c>
      <c r="E309" s="4" t="s">
        <v>349</v>
      </c>
      <c r="F309" s="4" t="s">
        <v>3</v>
      </c>
      <c r="G309" s="4" t="s">
        <v>17</v>
      </c>
      <c r="H309" s="4"/>
      <c r="I309" s="4" t="s">
        <v>15</v>
      </c>
      <c r="J309" s="6">
        <v>36346</v>
      </c>
      <c r="K309" s="4">
        <v>7414096977</v>
      </c>
      <c r="L309" s="4" t="s">
        <v>98</v>
      </c>
    </row>
    <row r="310" spans="1:12" ht="22.5" x14ac:dyDescent="0.25">
      <c r="A310" s="4">
        <v>3</v>
      </c>
      <c r="B310" s="4">
        <v>600539</v>
      </c>
      <c r="C310" s="4" t="s">
        <v>203</v>
      </c>
      <c r="D310" s="4" t="s">
        <v>202</v>
      </c>
      <c r="E310" s="4" t="s">
        <v>201</v>
      </c>
      <c r="F310" s="4" t="s">
        <v>3</v>
      </c>
      <c r="G310" s="4" t="s">
        <v>8</v>
      </c>
      <c r="H310" s="4"/>
      <c r="I310" s="4" t="s">
        <v>15</v>
      </c>
      <c r="J310" s="6">
        <v>36442</v>
      </c>
      <c r="K310" s="4">
        <v>8690401263</v>
      </c>
      <c r="L310" s="4" t="s">
        <v>98</v>
      </c>
    </row>
    <row r="311" spans="1:12" x14ac:dyDescent="0.25">
      <c r="A311" s="4">
        <v>4</v>
      </c>
      <c r="B311" s="4">
        <v>863155</v>
      </c>
      <c r="C311" s="4" t="s">
        <v>165</v>
      </c>
      <c r="D311" s="4" t="s">
        <v>164</v>
      </c>
      <c r="E311" s="4" t="s">
        <v>163</v>
      </c>
      <c r="F311" s="4" t="s">
        <v>3</v>
      </c>
      <c r="G311" s="4" t="s">
        <v>37</v>
      </c>
      <c r="H311" s="4"/>
      <c r="I311" s="4" t="s">
        <v>36</v>
      </c>
      <c r="J311" s="6">
        <v>36540</v>
      </c>
      <c r="K311" s="4">
        <v>8949341357</v>
      </c>
      <c r="L311" s="4" t="s">
        <v>98</v>
      </c>
    </row>
    <row r="312" spans="1:12" x14ac:dyDescent="0.25">
      <c r="A312" s="4">
        <v>5</v>
      </c>
      <c r="B312" s="4">
        <v>575244</v>
      </c>
      <c r="C312" s="4" t="s">
        <v>350</v>
      </c>
      <c r="D312" s="4" t="s">
        <v>351</v>
      </c>
      <c r="E312" s="4" t="s">
        <v>352</v>
      </c>
      <c r="F312" s="4" t="s">
        <v>3</v>
      </c>
      <c r="G312" s="4" t="s">
        <v>8</v>
      </c>
      <c r="H312" s="4"/>
      <c r="I312" s="4" t="s">
        <v>7</v>
      </c>
      <c r="J312" s="6">
        <v>36223</v>
      </c>
      <c r="K312" s="4">
        <v>8306031102</v>
      </c>
      <c r="L312" s="4" t="s">
        <v>98</v>
      </c>
    </row>
    <row r="313" spans="1:12" x14ac:dyDescent="0.25">
      <c r="A313" s="4">
        <v>6</v>
      </c>
      <c r="B313" s="4">
        <v>578713</v>
      </c>
      <c r="C313" s="4" t="s">
        <v>353</v>
      </c>
      <c r="D313" s="4" t="s">
        <v>354</v>
      </c>
      <c r="E313" s="4" t="s">
        <v>180</v>
      </c>
      <c r="F313" s="4" t="s">
        <v>3</v>
      </c>
      <c r="G313" s="4" t="s">
        <v>8</v>
      </c>
      <c r="H313" s="4"/>
      <c r="I313" s="4" t="s">
        <v>7</v>
      </c>
      <c r="J313" s="6">
        <v>37537</v>
      </c>
      <c r="K313" s="4">
        <v>9166961953</v>
      </c>
      <c r="L313" s="4" t="s">
        <v>98</v>
      </c>
    </row>
    <row r="314" spans="1:12" ht="22.5" x14ac:dyDescent="0.25">
      <c r="A314" s="4">
        <v>7</v>
      </c>
      <c r="B314" s="4">
        <v>603785</v>
      </c>
      <c r="C314" s="4" t="s">
        <v>355</v>
      </c>
      <c r="D314" s="4" t="s">
        <v>356</v>
      </c>
      <c r="E314" s="4" t="s">
        <v>357</v>
      </c>
      <c r="F314" s="4" t="s">
        <v>3</v>
      </c>
      <c r="G314" s="4" t="s">
        <v>8</v>
      </c>
      <c r="H314" s="4"/>
      <c r="I314" s="4" t="s">
        <v>7</v>
      </c>
      <c r="J314" s="6">
        <v>36550</v>
      </c>
      <c r="K314" s="4">
        <v>8385064001</v>
      </c>
      <c r="L314" s="4" t="s">
        <v>98</v>
      </c>
    </row>
    <row r="315" spans="1:12" x14ac:dyDescent="0.25">
      <c r="A315" s="4">
        <v>8</v>
      </c>
      <c r="B315" s="4">
        <v>861888</v>
      </c>
      <c r="C315" s="4" t="s">
        <v>358</v>
      </c>
      <c r="D315" s="4" t="s">
        <v>359</v>
      </c>
      <c r="E315" s="4" t="s">
        <v>360</v>
      </c>
      <c r="F315" s="4" t="s">
        <v>3</v>
      </c>
      <c r="G315" s="4" t="s">
        <v>37</v>
      </c>
      <c r="H315" s="4"/>
      <c r="I315" s="4" t="s">
        <v>36</v>
      </c>
      <c r="J315" s="6">
        <v>37473</v>
      </c>
      <c r="K315" s="4">
        <v>7742616694</v>
      </c>
      <c r="L315" s="4" t="s">
        <v>98</v>
      </c>
    </row>
    <row r="316" spans="1:12" ht="22.5" x14ac:dyDescent="0.25">
      <c r="A316" s="4">
        <v>9</v>
      </c>
      <c r="B316" s="4">
        <v>578806</v>
      </c>
      <c r="C316" s="4" t="s">
        <v>268</v>
      </c>
      <c r="D316" s="4" t="s">
        <v>361</v>
      </c>
      <c r="E316" s="4" t="s">
        <v>123</v>
      </c>
      <c r="F316" s="4" t="s">
        <v>3</v>
      </c>
      <c r="G316" s="4" t="s">
        <v>8</v>
      </c>
      <c r="H316" s="4"/>
      <c r="I316" s="4" t="s">
        <v>7</v>
      </c>
      <c r="J316" s="6">
        <v>36618</v>
      </c>
      <c r="K316" s="4">
        <v>9521300674</v>
      </c>
      <c r="L316" s="4" t="s">
        <v>98</v>
      </c>
    </row>
    <row r="317" spans="1:12" x14ac:dyDescent="0.25">
      <c r="A317" s="4">
        <v>10</v>
      </c>
      <c r="B317" s="4">
        <v>891580</v>
      </c>
      <c r="C317" s="4" t="s">
        <v>365</v>
      </c>
      <c r="D317" s="4" t="s">
        <v>366</v>
      </c>
      <c r="E317" s="4" t="s">
        <v>367</v>
      </c>
      <c r="F317" s="4" t="s">
        <v>3</v>
      </c>
      <c r="G317" s="4" t="s">
        <v>8</v>
      </c>
      <c r="H317" s="4"/>
      <c r="I317" s="4" t="s">
        <v>7</v>
      </c>
      <c r="J317" s="6">
        <v>35888</v>
      </c>
      <c r="K317" s="4">
        <v>8503959578</v>
      </c>
      <c r="L317" s="4" t="s">
        <v>98</v>
      </c>
    </row>
    <row r="318" spans="1:12" x14ac:dyDescent="0.25">
      <c r="A318" s="4">
        <v>11</v>
      </c>
      <c r="B318" s="4">
        <v>711031</v>
      </c>
      <c r="C318" s="4" t="s">
        <v>368</v>
      </c>
      <c r="D318" s="4" t="s">
        <v>369</v>
      </c>
      <c r="E318" s="4" t="s">
        <v>370</v>
      </c>
      <c r="F318" s="4" t="s">
        <v>3</v>
      </c>
      <c r="G318" s="4" t="s">
        <v>37</v>
      </c>
      <c r="H318" s="4"/>
      <c r="I318" s="4" t="s">
        <v>36</v>
      </c>
      <c r="J318" s="6">
        <v>37836</v>
      </c>
      <c r="K318" s="4">
        <v>8003664142</v>
      </c>
      <c r="L318" s="4" t="s">
        <v>98</v>
      </c>
    </row>
    <row r="319" spans="1:12" ht="22.5" x14ac:dyDescent="0.25">
      <c r="A319" s="4">
        <v>12</v>
      </c>
      <c r="B319" s="4">
        <v>578413</v>
      </c>
      <c r="C319" s="4" t="s">
        <v>139</v>
      </c>
      <c r="D319" s="4" t="s">
        <v>138</v>
      </c>
      <c r="E319" s="4" t="s">
        <v>137</v>
      </c>
      <c r="F319" s="4" t="s">
        <v>3</v>
      </c>
      <c r="G319" s="4" t="s">
        <v>49</v>
      </c>
      <c r="H319" s="4"/>
      <c r="I319" s="4" t="s">
        <v>48</v>
      </c>
      <c r="J319" s="6">
        <v>36781</v>
      </c>
      <c r="K319" s="4">
        <v>9664422951</v>
      </c>
      <c r="L319" s="4" t="s">
        <v>98</v>
      </c>
    </row>
    <row r="320" spans="1:12" x14ac:dyDescent="0.25">
      <c r="A320" s="4">
        <v>13</v>
      </c>
      <c r="B320" s="4">
        <v>596347</v>
      </c>
      <c r="C320" s="4" t="s">
        <v>133</v>
      </c>
      <c r="D320" s="4" t="s">
        <v>132</v>
      </c>
      <c r="E320" s="4" t="s">
        <v>123</v>
      </c>
      <c r="F320" s="4" t="s">
        <v>3</v>
      </c>
      <c r="G320" s="4" t="s">
        <v>32</v>
      </c>
      <c r="H320" s="4"/>
      <c r="I320" s="4" t="s">
        <v>31</v>
      </c>
      <c r="J320" s="6">
        <v>37305</v>
      </c>
      <c r="K320" s="4">
        <v>7412907921</v>
      </c>
      <c r="L320" s="4" t="s">
        <v>98</v>
      </c>
    </row>
    <row r="321" spans="1:12" ht="22.5" x14ac:dyDescent="0.25">
      <c r="A321" s="4">
        <v>14</v>
      </c>
      <c r="B321" s="4">
        <v>574955</v>
      </c>
      <c r="C321" s="4" t="s">
        <v>125</v>
      </c>
      <c r="D321" s="4" t="s">
        <v>124</v>
      </c>
      <c r="E321" s="4" t="s">
        <v>123</v>
      </c>
      <c r="F321" s="4" t="s">
        <v>3</v>
      </c>
      <c r="G321" s="4" t="s">
        <v>49</v>
      </c>
      <c r="H321" s="4"/>
      <c r="I321" s="4" t="s">
        <v>48</v>
      </c>
      <c r="J321" s="6">
        <v>36347</v>
      </c>
      <c r="K321" s="4">
        <v>9351557300</v>
      </c>
      <c r="L321" s="4" t="s">
        <v>98</v>
      </c>
    </row>
    <row r="322" spans="1:12" ht="22.5" x14ac:dyDescent="0.25">
      <c r="A322" s="4">
        <v>15</v>
      </c>
      <c r="B322" s="4">
        <v>735469</v>
      </c>
      <c r="C322" s="4" t="s">
        <v>113</v>
      </c>
      <c r="D322" s="4" t="s">
        <v>112</v>
      </c>
      <c r="E322" s="4" t="s">
        <v>111</v>
      </c>
      <c r="F322" s="4" t="s">
        <v>3</v>
      </c>
      <c r="G322" s="4" t="s">
        <v>49</v>
      </c>
      <c r="H322" s="4"/>
      <c r="I322" s="4" t="s">
        <v>48</v>
      </c>
      <c r="J322" s="6">
        <v>36114</v>
      </c>
      <c r="K322" s="4">
        <v>8875615175</v>
      </c>
      <c r="L322" s="4" t="s">
        <v>98</v>
      </c>
    </row>
    <row r="323" spans="1:12" ht="22.5" x14ac:dyDescent="0.25">
      <c r="A323" s="4">
        <v>16</v>
      </c>
      <c r="B323" s="4">
        <v>577158</v>
      </c>
      <c r="C323" s="4" t="s">
        <v>371</v>
      </c>
      <c r="D323" s="4" t="s">
        <v>372</v>
      </c>
      <c r="E323" s="4" t="s">
        <v>373</v>
      </c>
      <c r="F323" s="4" t="s">
        <v>3</v>
      </c>
      <c r="G323" s="4" t="s">
        <v>49</v>
      </c>
      <c r="H323" s="4"/>
      <c r="I323" s="4" t="s">
        <v>48</v>
      </c>
      <c r="J323" s="6">
        <v>35284</v>
      </c>
      <c r="K323" s="4">
        <v>8619692902</v>
      </c>
      <c r="L323" s="4" t="s">
        <v>98</v>
      </c>
    </row>
    <row r="324" spans="1:12" ht="22.5" x14ac:dyDescent="0.25">
      <c r="A324" s="4">
        <v>17</v>
      </c>
      <c r="B324" s="4">
        <v>600465</v>
      </c>
      <c r="C324" s="4" t="s">
        <v>374</v>
      </c>
      <c r="D324" s="4" t="s">
        <v>375</v>
      </c>
      <c r="E324" s="4" t="s">
        <v>376</v>
      </c>
      <c r="F324" s="4" t="s">
        <v>3</v>
      </c>
      <c r="G324" s="4" t="s">
        <v>49</v>
      </c>
      <c r="H324" s="4"/>
      <c r="I324" s="4" t="s">
        <v>48</v>
      </c>
      <c r="J324" s="6">
        <v>37090</v>
      </c>
      <c r="K324" s="4">
        <v>9252119044</v>
      </c>
      <c r="L324" s="4" t="s">
        <v>98</v>
      </c>
    </row>
    <row r="325" spans="1:12" x14ac:dyDescent="0.25">
      <c r="A325" s="4">
        <v>18</v>
      </c>
      <c r="B325" s="4">
        <v>603398</v>
      </c>
      <c r="C325" s="4" t="s">
        <v>377</v>
      </c>
      <c r="D325" s="4" t="s">
        <v>378</v>
      </c>
      <c r="E325" s="4" t="s">
        <v>379</v>
      </c>
      <c r="F325" s="4" t="s">
        <v>3</v>
      </c>
      <c r="G325" s="4" t="s">
        <v>49</v>
      </c>
      <c r="H325" s="4"/>
      <c r="I325" s="4" t="s">
        <v>48</v>
      </c>
      <c r="J325" s="6">
        <v>37544</v>
      </c>
      <c r="K325" s="4">
        <v>9928274638</v>
      </c>
      <c r="L325" s="4" t="s">
        <v>98</v>
      </c>
    </row>
    <row r="326" spans="1:12" x14ac:dyDescent="0.25">
      <c r="A326" s="4">
        <v>19</v>
      </c>
      <c r="B326" s="4">
        <v>738250</v>
      </c>
      <c r="C326" s="4" t="s">
        <v>380</v>
      </c>
      <c r="D326" s="4" t="s">
        <v>381</v>
      </c>
      <c r="E326" s="4" t="s">
        <v>382</v>
      </c>
      <c r="F326" s="4" t="s">
        <v>3</v>
      </c>
      <c r="G326" s="4" t="s">
        <v>49</v>
      </c>
      <c r="H326" s="4"/>
      <c r="I326" s="4" t="s">
        <v>48</v>
      </c>
      <c r="J326" s="6">
        <v>35859</v>
      </c>
      <c r="K326" s="4">
        <v>7742476655</v>
      </c>
      <c r="L326" s="4" t="s">
        <v>98</v>
      </c>
    </row>
    <row r="327" spans="1:12" x14ac:dyDescent="0.25">
      <c r="A327" s="4">
        <v>20</v>
      </c>
      <c r="B327" s="4">
        <v>830778</v>
      </c>
      <c r="C327" s="4" t="s">
        <v>386</v>
      </c>
      <c r="D327" s="4" t="s">
        <v>25</v>
      </c>
      <c r="E327" s="4" t="s">
        <v>387</v>
      </c>
      <c r="F327" s="4" t="s">
        <v>3</v>
      </c>
      <c r="G327" s="4" t="s">
        <v>37</v>
      </c>
      <c r="H327" s="4"/>
      <c r="I327" s="4" t="s">
        <v>41</v>
      </c>
      <c r="J327" s="6">
        <v>34469</v>
      </c>
      <c r="K327" s="4">
        <v>8890272830</v>
      </c>
      <c r="L327" s="4" t="s">
        <v>98</v>
      </c>
    </row>
    <row r="328" spans="1:12" ht="22.5" x14ac:dyDescent="0.25">
      <c r="A328" s="4">
        <v>21</v>
      </c>
      <c r="B328" s="4">
        <v>601309</v>
      </c>
      <c r="C328" s="4" t="s">
        <v>79</v>
      </c>
      <c r="D328" s="4" t="s">
        <v>78</v>
      </c>
      <c r="E328" s="4" t="s">
        <v>77</v>
      </c>
      <c r="F328" s="4" t="s">
        <v>3</v>
      </c>
      <c r="G328" s="4" t="s">
        <v>2</v>
      </c>
      <c r="H328" s="4"/>
      <c r="I328" s="4" t="s">
        <v>15</v>
      </c>
      <c r="J328" s="6">
        <v>36693</v>
      </c>
      <c r="K328" s="4">
        <v>9929530242</v>
      </c>
      <c r="L328" s="4" t="s">
        <v>30</v>
      </c>
    </row>
    <row r="329" spans="1:12" ht="22.5" x14ac:dyDescent="0.25">
      <c r="A329" s="4">
        <v>22</v>
      </c>
      <c r="B329" s="4">
        <v>600776</v>
      </c>
      <c r="C329" s="4" t="s">
        <v>67</v>
      </c>
      <c r="D329" s="4" t="s">
        <v>66</v>
      </c>
      <c r="E329" s="4" t="s">
        <v>65</v>
      </c>
      <c r="F329" s="4" t="s">
        <v>3</v>
      </c>
      <c r="G329" s="4" t="s">
        <v>8</v>
      </c>
      <c r="H329" s="4"/>
      <c r="I329" s="4" t="s">
        <v>15</v>
      </c>
      <c r="J329" s="6">
        <v>36417</v>
      </c>
      <c r="K329" s="4">
        <v>9461141049</v>
      </c>
      <c r="L329" s="4" t="s">
        <v>30</v>
      </c>
    </row>
    <row r="330" spans="1:12" ht="22.5" x14ac:dyDescent="0.25">
      <c r="A330" s="4">
        <v>23</v>
      </c>
      <c r="B330" s="4">
        <v>600473</v>
      </c>
      <c r="C330" s="4" t="s">
        <v>388</v>
      </c>
      <c r="D330" s="4" t="s">
        <v>389</v>
      </c>
      <c r="E330" s="4" t="s">
        <v>390</v>
      </c>
      <c r="F330" s="4" t="s">
        <v>3</v>
      </c>
      <c r="G330" s="4" t="s">
        <v>261</v>
      </c>
      <c r="H330" s="4" t="s">
        <v>16</v>
      </c>
      <c r="I330" s="4" t="s">
        <v>15</v>
      </c>
      <c r="J330" s="6">
        <v>36541</v>
      </c>
      <c r="K330" s="4">
        <v>9929640341</v>
      </c>
      <c r="L330" s="4" t="s">
        <v>30</v>
      </c>
    </row>
    <row r="331" spans="1:12" ht="22.5" x14ac:dyDescent="0.25">
      <c r="A331" s="4">
        <v>24</v>
      </c>
      <c r="B331" s="4">
        <v>601816</v>
      </c>
      <c r="C331" s="4" t="s">
        <v>391</v>
      </c>
      <c r="D331" s="4" t="s">
        <v>392</v>
      </c>
      <c r="E331" s="4" t="s">
        <v>393</v>
      </c>
      <c r="F331" s="4" t="s">
        <v>3</v>
      </c>
      <c r="G331" s="4" t="s">
        <v>8</v>
      </c>
      <c r="H331" s="4"/>
      <c r="I331" s="4" t="s">
        <v>15</v>
      </c>
      <c r="J331" s="6">
        <v>36149</v>
      </c>
      <c r="K331" s="4">
        <v>7689865462</v>
      </c>
      <c r="L331" s="4" t="s">
        <v>30</v>
      </c>
    </row>
    <row r="332" spans="1:12" ht="22.5" x14ac:dyDescent="0.25">
      <c r="A332" s="4">
        <v>25</v>
      </c>
      <c r="B332" s="4">
        <v>601721</v>
      </c>
      <c r="C332" s="4" t="s">
        <v>394</v>
      </c>
      <c r="D332" s="4" t="s">
        <v>395</v>
      </c>
      <c r="E332" s="4" t="s">
        <v>396</v>
      </c>
      <c r="F332" s="4" t="s">
        <v>3</v>
      </c>
      <c r="G332" s="4" t="s">
        <v>8</v>
      </c>
      <c r="H332" s="4"/>
      <c r="I332" s="4" t="s">
        <v>15</v>
      </c>
      <c r="J332" s="6">
        <v>36149</v>
      </c>
      <c r="K332" s="4">
        <v>8000766101</v>
      </c>
      <c r="L332" s="4" t="s">
        <v>30</v>
      </c>
    </row>
    <row r="333" spans="1:12" ht="22.5" x14ac:dyDescent="0.25">
      <c r="A333" s="4">
        <v>26</v>
      </c>
      <c r="B333" s="4">
        <v>602460</v>
      </c>
      <c r="C333" s="4" t="s">
        <v>403</v>
      </c>
      <c r="D333" s="4" t="s">
        <v>404</v>
      </c>
      <c r="E333" s="4" t="s">
        <v>405</v>
      </c>
      <c r="F333" s="4" t="s">
        <v>3</v>
      </c>
      <c r="G333" s="4" t="s">
        <v>8</v>
      </c>
      <c r="H333" s="4"/>
      <c r="I333" s="4" t="s">
        <v>7</v>
      </c>
      <c r="J333" s="6">
        <v>36527</v>
      </c>
      <c r="K333" s="4">
        <v>8529388751</v>
      </c>
      <c r="L333" s="4" t="s">
        <v>30</v>
      </c>
    </row>
    <row r="334" spans="1:12" x14ac:dyDescent="0.25">
      <c r="A334" s="4">
        <v>27</v>
      </c>
      <c r="B334" s="4">
        <v>602032</v>
      </c>
      <c r="C334" s="4" t="s">
        <v>55</v>
      </c>
      <c r="D334" s="4" t="s">
        <v>54</v>
      </c>
      <c r="E334" s="4" t="s">
        <v>53</v>
      </c>
      <c r="F334" s="4" t="s">
        <v>3</v>
      </c>
      <c r="G334" s="4" t="s">
        <v>49</v>
      </c>
      <c r="H334" s="4"/>
      <c r="I334" s="4" t="s">
        <v>48</v>
      </c>
      <c r="J334" s="6">
        <v>36607</v>
      </c>
      <c r="K334" s="4">
        <v>9784642315</v>
      </c>
      <c r="L334" s="4" t="s">
        <v>30</v>
      </c>
    </row>
    <row r="335" spans="1:12" x14ac:dyDescent="0.25">
      <c r="A335" s="4">
        <v>28</v>
      </c>
      <c r="B335" s="4">
        <v>866924</v>
      </c>
      <c r="C335" s="4" t="s">
        <v>409</v>
      </c>
      <c r="D335" s="4" t="s">
        <v>410</v>
      </c>
      <c r="E335" s="4" t="s">
        <v>411</v>
      </c>
      <c r="F335" s="4" t="s">
        <v>3</v>
      </c>
      <c r="G335" s="4" t="s">
        <v>49</v>
      </c>
      <c r="H335" s="4"/>
      <c r="I335" s="4" t="s">
        <v>48</v>
      </c>
      <c r="J335" s="6">
        <v>36693</v>
      </c>
      <c r="K335" s="4">
        <v>7231003958</v>
      </c>
      <c r="L335" s="4" t="s">
        <v>30</v>
      </c>
    </row>
    <row r="336" spans="1:12" ht="22.5" x14ac:dyDescent="0.25">
      <c r="A336" s="4">
        <v>29</v>
      </c>
      <c r="B336" s="4">
        <v>579986</v>
      </c>
      <c r="C336" s="4" t="s">
        <v>412</v>
      </c>
      <c r="D336" s="4" t="s">
        <v>413</v>
      </c>
      <c r="E336" s="4" t="s">
        <v>414</v>
      </c>
      <c r="F336" s="4" t="s">
        <v>3</v>
      </c>
      <c r="G336" s="4" t="s">
        <v>2</v>
      </c>
      <c r="H336" s="4"/>
      <c r="I336" s="4" t="s">
        <v>1</v>
      </c>
      <c r="J336" s="6">
        <v>36608</v>
      </c>
      <c r="K336" s="4">
        <v>9166081338</v>
      </c>
      <c r="L336" s="4" t="s">
        <v>30</v>
      </c>
    </row>
    <row r="337" spans="1:12" ht="22.5" x14ac:dyDescent="0.25">
      <c r="A337" s="4">
        <v>30</v>
      </c>
      <c r="B337" s="4">
        <v>743123</v>
      </c>
      <c r="C337" s="4" t="s">
        <v>415</v>
      </c>
      <c r="D337" s="4" t="s">
        <v>416</v>
      </c>
      <c r="E337" s="4" t="s">
        <v>417</v>
      </c>
      <c r="F337" s="4" t="s">
        <v>3</v>
      </c>
      <c r="G337" s="4" t="s">
        <v>37</v>
      </c>
      <c r="H337" s="4"/>
      <c r="I337" s="4" t="s">
        <v>36</v>
      </c>
      <c r="J337" s="6">
        <v>36693</v>
      </c>
      <c r="K337" s="4">
        <v>9166927640</v>
      </c>
      <c r="L337" s="4" t="s">
        <v>30</v>
      </c>
    </row>
    <row r="338" spans="1:12" x14ac:dyDescent="0.25">
      <c r="A338" s="4">
        <v>31</v>
      </c>
      <c r="B338" s="4">
        <v>621040</v>
      </c>
      <c r="C338" s="4" t="s">
        <v>418</v>
      </c>
      <c r="D338" s="4" t="s">
        <v>419</v>
      </c>
      <c r="E338" s="4" t="s">
        <v>420</v>
      </c>
      <c r="F338" s="4" t="s">
        <v>3</v>
      </c>
      <c r="G338" s="4" t="s">
        <v>37</v>
      </c>
      <c r="H338" s="4"/>
      <c r="I338" s="4" t="s">
        <v>41</v>
      </c>
      <c r="J338" s="6">
        <v>37447</v>
      </c>
      <c r="K338" s="4">
        <v>9983142653</v>
      </c>
      <c r="L338" s="4" t="s">
        <v>30</v>
      </c>
    </row>
    <row r="339" spans="1:12" x14ac:dyDescent="0.25">
      <c r="A339" s="4">
        <v>32</v>
      </c>
      <c r="B339" s="4">
        <v>748754</v>
      </c>
      <c r="C339" s="4" t="s">
        <v>421</v>
      </c>
      <c r="D339" s="4" t="s">
        <v>422</v>
      </c>
      <c r="E339" s="4" t="s">
        <v>423</v>
      </c>
      <c r="F339" s="4" t="s">
        <v>3</v>
      </c>
      <c r="G339" s="4" t="s">
        <v>32</v>
      </c>
      <c r="H339" s="4"/>
      <c r="I339" s="4" t="s">
        <v>31</v>
      </c>
      <c r="J339" s="6">
        <v>37514</v>
      </c>
      <c r="K339" s="4">
        <v>9784470957</v>
      </c>
      <c r="L339" s="4" t="s">
        <v>30</v>
      </c>
    </row>
    <row r="340" spans="1:12" ht="22.5" x14ac:dyDescent="0.25">
      <c r="A340" s="4">
        <v>33</v>
      </c>
      <c r="B340" s="4">
        <v>600094</v>
      </c>
      <c r="C340" s="4" t="s">
        <v>424</v>
      </c>
      <c r="D340" s="4" t="s">
        <v>425</v>
      </c>
      <c r="E340" s="4" t="s">
        <v>426</v>
      </c>
      <c r="F340" s="4" t="s">
        <v>3</v>
      </c>
      <c r="G340" s="4" t="s">
        <v>17</v>
      </c>
      <c r="H340" s="4"/>
      <c r="I340" s="4" t="s">
        <v>15</v>
      </c>
      <c r="J340" s="6">
        <v>37337</v>
      </c>
      <c r="K340" s="4">
        <v>8690870686</v>
      </c>
      <c r="L340" s="4" t="s">
        <v>0</v>
      </c>
    </row>
    <row r="341" spans="1:12" x14ac:dyDescent="0.25">
      <c r="A341" s="254"/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</row>
    <row r="342" spans="1:12" x14ac:dyDescent="0.25">
      <c r="A342" s="286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8"/>
    </row>
    <row r="343" spans="1:12" x14ac:dyDescent="0.25">
      <c r="A343"/>
      <c r="B343"/>
      <c r="J343"/>
      <c r="K343"/>
      <c r="L343"/>
    </row>
    <row r="344" spans="1:12" x14ac:dyDescent="0.25">
      <c r="A344"/>
      <c r="B344"/>
      <c r="J344"/>
      <c r="K344"/>
      <c r="L344"/>
    </row>
    <row r="345" spans="1:12" x14ac:dyDescent="0.25">
      <c r="A345" s="282"/>
      <c r="B345" s="283"/>
      <c r="C345" s="283"/>
      <c r="D345" t="s">
        <v>624</v>
      </c>
      <c r="E345" s="56"/>
      <c r="F345" s="56"/>
      <c r="G345" s="56"/>
      <c r="H345" s="56"/>
      <c r="I345" s="56"/>
      <c r="J345" s="56"/>
      <c r="K345" s="56"/>
      <c r="L345" s="66"/>
    </row>
    <row r="346" spans="1:12" x14ac:dyDescent="0.25">
      <c r="A346" s="234" t="s">
        <v>311</v>
      </c>
      <c r="B346" s="234"/>
      <c r="C346" s="234"/>
      <c r="D346" s="234"/>
      <c r="E346" s="234"/>
      <c r="F346" s="234"/>
      <c r="G346" s="234"/>
      <c r="H346" s="234"/>
      <c r="I346" s="234"/>
      <c r="J346" s="234"/>
      <c r="K346" s="234"/>
      <c r="L346" s="234"/>
    </row>
    <row r="347" spans="1:12" x14ac:dyDescent="0.25">
      <c r="A347" s="234" t="s">
        <v>313</v>
      </c>
      <c r="B347" s="234"/>
      <c r="C347" s="234"/>
      <c r="D347" s="234"/>
      <c r="E347" s="234"/>
      <c r="F347" s="234"/>
      <c r="G347" s="234"/>
      <c r="H347" s="234"/>
      <c r="I347" s="234"/>
      <c r="J347" s="234"/>
      <c r="K347" s="234"/>
      <c r="L347" s="234"/>
    </row>
    <row r="348" spans="1:12" ht="33.75" x14ac:dyDescent="0.25">
      <c r="A348" s="4" t="s">
        <v>309</v>
      </c>
      <c r="B348" s="4" t="s">
        <v>308</v>
      </c>
      <c r="C348" s="4" t="s">
        <v>307</v>
      </c>
      <c r="D348" s="4" t="s">
        <v>306</v>
      </c>
      <c r="E348" s="4" t="s">
        <v>305</v>
      </c>
      <c r="F348" s="4" t="s">
        <v>304</v>
      </c>
      <c r="G348" s="4" t="s">
        <v>303</v>
      </c>
      <c r="H348" s="4" t="s">
        <v>429</v>
      </c>
      <c r="I348" s="4" t="s">
        <v>300</v>
      </c>
      <c r="J348" s="4" t="s">
        <v>299</v>
      </c>
      <c r="K348" s="4" t="s">
        <v>298</v>
      </c>
      <c r="L348" s="4"/>
    </row>
    <row r="349" spans="1:12" x14ac:dyDescent="0.25">
      <c r="A349" s="4">
        <v>1</v>
      </c>
      <c r="B349" s="4">
        <v>892917</v>
      </c>
      <c r="C349" s="4" t="s">
        <v>383</v>
      </c>
      <c r="D349" s="4" t="s">
        <v>384</v>
      </c>
      <c r="E349" s="4" t="s">
        <v>385</v>
      </c>
      <c r="F349" s="4" t="s">
        <v>3</v>
      </c>
      <c r="G349" s="4" t="s">
        <v>37</v>
      </c>
      <c r="H349" s="4"/>
      <c r="I349" s="6">
        <v>36664</v>
      </c>
      <c r="J349" s="4">
        <v>8949166360</v>
      </c>
      <c r="K349" s="4" t="s">
        <v>98</v>
      </c>
      <c r="L349" s="4"/>
    </row>
    <row r="350" spans="1:12" x14ac:dyDescent="0.25">
      <c r="A350" s="4">
        <v>2</v>
      </c>
      <c r="B350" s="4">
        <v>601353</v>
      </c>
      <c r="C350" s="4" t="s">
        <v>397</v>
      </c>
      <c r="D350" s="4" t="s">
        <v>398</v>
      </c>
      <c r="E350" s="4" t="s">
        <v>399</v>
      </c>
      <c r="F350" s="4" t="s">
        <v>3</v>
      </c>
      <c r="G350" s="4" t="s">
        <v>8</v>
      </c>
      <c r="H350" s="4"/>
      <c r="I350" s="6">
        <v>36080</v>
      </c>
      <c r="J350" s="4">
        <v>7014721990</v>
      </c>
      <c r="K350" s="4" t="s">
        <v>30</v>
      </c>
      <c r="L350" s="4"/>
    </row>
    <row r="351" spans="1:12" x14ac:dyDescent="0.25">
      <c r="A351" s="4">
        <v>3</v>
      </c>
      <c r="B351" s="4">
        <v>601482</v>
      </c>
      <c r="C351" s="4" t="s">
        <v>400</v>
      </c>
      <c r="D351" s="4" t="s">
        <v>401</v>
      </c>
      <c r="E351" s="4" t="s">
        <v>402</v>
      </c>
      <c r="F351" s="4" t="s">
        <v>3</v>
      </c>
      <c r="G351" s="4" t="s">
        <v>8</v>
      </c>
      <c r="H351" s="4"/>
      <c r="I351" s="6">
        <v>36708</v>
      </c>
      <c r="J351" s="4">
        <v>9602197442</v>
      </c>
      <c r="K351" s="4" t="s">
        <v>623</v>
      </c>
      <c r="L351" s="44"/>
    </row>
    <row r="352" spans="1:12" x14ac:dyDescent="0.25">
      <c r="A352"/>
      <c r="B352"/>
      <c r="J352"/>
      <c r="K352"/>
      <c r="L352"/>
    </row>
    <row r="353" spans="1:12" x14ac:dyDescent="0.25">
      <c r="A353"/>
      <c r="B353"/>
      <c r="J353"/>
      <c r="K353"/>
      <c r="L353"/>
    </row>
    <row r="354" spans="1:12" x14ac:dyDescent="0.25">
      <c r="A354"/>
      <c r="B354"/>
      <c r="J354"/>
      <c r="K354"/>
      <c r="L354"/>
    </row>
    <row r="355" spans="1:12" x14ac:dyDescent="0.25">
      <c r="A355"/>
      <c r="B355"/>
      <c r="J355"/>
      <c r="K355"/>
      <c r="L355"/>
    </row>
    <row r="356" spans="1:12" x14ac:dyDescent="0.25">
      <c r="A356"/>
      <c r="B356"/>
      <c r="J356"/>
      <c r="K356"/>
      <c r="L356"/>
    </row>
    <row r="357" spans="1:12" ht="18" x14ac:dyDescent="0.25">
      <c r="A357" s="261" t="s">
        <v>312</v>
      </c>
      <c r="B357" s="262"/>
      <c r="C357" s="262"/>
      <c r="D357" s="262"/>
      <c r="E357" s="262"/>
      <c r="F357" s="262"/>
      <c r="G357" s="262"/>
      <c r="H357" s="262"/>
      <c r="I357" s="262"/>
      <c r="J357" s="262"/>
      <c r="K357" s="262"/>
      <c r="L357" s="263"/>
    </row>
    <row r="358" spans="1:12" x14ac:dyDescent="0.25">
      <c r="A358" s="284"/>
      <c r="B358" s="285"/>
      <c r="C358" s="285"/>
      <c r="J358"/>
      <c r="K358"/>
      <c r="L358" s="66"/>
    </row>
    <row r="359" spans="1:12" x14ac:dyDescent="0.25">
      <c r="A359" s="282"/>
      <c r="B359" s="283"/>
      <c r="C359" s="283"/>
      <c r="D359" s="56"/>
      <c r="E359" s="56"/>
      <c r="F359" s="56"/>
      <c r="G359" s="56"/>
      <c r="H359" s="56"/>
      <c r="I359" s="56"/>
      <c r="J359" s="56"/>
      <c r="K359" s="56"/>
      <c r="L359" s="66"/>
    </row>
    <row r="360" spans="1:12" x14ac:dyDescent="0.25">
      <c r="A360" s="234" t="s">
        <v>311</v>
      </c>
      <c r="B360" s="234"/>
      <c r="C360" s="234"/>
      <c r="D360" s="234"/>
      <c r="E360" s="234"/>
      <c r="F360" s="234"/>
      <c r="G360" s="234"/>
      <c r="H360" s="234"/>
      <c r="I360" s="234"/>
      <c r="J360" s="234"/>
      <c r="K360" s="234"/>
      <c r="L360" s="234"/>
    </row>
    <row r="361" spans="1:12" x14ac:dyDescent="0.25">
      <c r="A361" s="234" t="s">
        <v>630</v>
      </c>
      <c r="B361" s="234"/>
      <c r="C361" s="234"/>
      <c r="D361" s="234"/>
      <c r="E361" s="234"/>
      <c r="F361" s="234"/>
      <c r="G361" s="234"/>
      <c r="H361" s="234"/>
      <c r="I361" s="234"/>
      <c r="J361" s="234"/>
      <c r="K361" s="234"/>
      <c r="L361" s="234"/>
    </row>
    <row r="362" spans="1:12" ht="22.5" x14ac:dyDescent="0.25">
      <c r="A362" s="4" t="s">
        <v>309</v>
      </c>
      <c r="B362" s="4" t="s">
        <v>308</v>
      </c>
      <c r="C362" s="4" t="s">
        <v>307</v>
      </c>
      <c r="D362" s="4" t="s">
        <v>306</v>
      </c>
      <c r="E362" s="4" t="s">
        <v>305</v>
      </c>
      <c r="F362" s="4" t="s">
        <v>304</v>
      </c>
      <c r="G362" s="4" t="s">
        <v>303</v>
      </c>
      <c r="H362" s="4" t="s">
        <v>302</v>
      </c>
      <c r="I362" s="4" t="s">
        <v>301</v>
      </c>
      <c r="J362" s="4" t="s">
        <v>300</v>
      </c>
      <c r="K362" s="4" t="s">
        <v>299</v>
      </c>
      <c r="L362" s="4" t="s">
        <v>298</v>
      </c>
    </row>
    <row r="363" spans="1:12" x14ac:dyDescent="0.25">
      <c r="A363" s="4">
        <v>1</v>
      </c>
      <c r="B363" s="4">
        <v>574285</v>
      </c>
      <c r="C363" s="4" t="s">
        <v>631</v>
      </c>
      <c r="D363" s="4" t="s">
        <v>619</v>
      </c>
      <c r="E363" s="4" t="s">
        <v>620</v>
      </c>
      <c r="F363" s="4" t="s">
        <v>3</v>
      </c>
      <c r="G363" s="4" t="s">
        <v>8</v>
      </c>
      <c r="H363" s="4"/>
      <c r="I363" s="4"/>
      <c r="J363" s="6">
        <v>35227</v>
      </c>
      <c r="K363" s="4">
        <v>7014326266</v>
      </c>
      <c r="L363" s="4" t="s">
        <v>98</v>
      </c>
    </row>
    <row r="364" spans="1:12" x14ac:dyDescent="0.25">
      <c r="A364" s="4">
        <v>2</v>
      </c>
      <c r="B364" s="4">
        <v>892917</v>
      </c>
      <c r="C364" s="4" t="s">
        <v>633</v>
      </c>
      <c r="D364" s="4" t="s">
        <v>384</v>
      </c>
      <c r="E364" s="4" t="s">
        <v>385</v>
      </c>
      <c r="F364" s="4" t="s">
        <v>3</v>
      </c>
      <c r="G364" s="4" t="s">
        <v>37</v>
      </c>
      <c r="H364" s="4"/>
      <c r="I364" s="4" t="s">
        <v>41</v>
      </c>
      <c r="J364" s="6">
        <v>36664</v>
      </c>
      <c r="K364" s="4">
        <v>8949166360</v>
      </c>
      <c r="L364" s="4" t="s">
        <v>98</v>
      </c>
    </row>
    <row r="365" spans="1:12" x14ac:dyDescent="0.25">
      <c r="A365" s="4">
        <v>3</v>
      </c>
      <c r="B365" s="4">
        <v>601353</v>
      </c>
      <c r="C365" s="4" t="s">
        <v>634</v>
      </c>
      <c r="D365" s="4" t="s">
        <v>398</v>
      </c>
      <c r="E365" s="4" t="s">
        <v>399</v>
      </c>
      <c r="F365" s="4" t="s">
        <v>3</v>
      </c>
      <c r="G365" s="4" t="s">
        <v>8</v>
      </c>
      <c r="H365" s="4"/>
      <c r="I365" s="4" t="s">
        <v>7</v>
      </c>
      <c r="J365" s="6">
        <v>36080</v>
      </c>
      <c r="K365" s="4">
        <v>7014721990</v>
      </c>
      <c r="L365" s="4" t="s">
        <v>30</v>
      </c>
    </row>
    <row r="366" spans="1:12" x14ac:dyDescent="0.25">
      <c r="A366" s="4">
        <v>4</v>
      </c>
      <c r="B366" s="4">
        <v>601482</v>
      </c>
      <c r="C366" s="4" t="s">
        <v>635</v>
      </c>
      <c r="D366" s="4" t="s">
        <v>401</v>
      </c>
      <c r="E366" s="4" t="s">
        <v>402</v>
      </c>
      <c r="F366" s="4" t="s">
        <v>3</v>
      </c>
      <c r="G366" s="4" t="s">
        <v>8</v>
      </c>
      <c r="H366" s="4"/>
      <c r="I366" s="4" t="s">
        <v>7</v>
      </c>
      <c r="J366" s="6">
        <v>36708</v>
      </c>
      <c r="K366" s="4">
        <v>9602197442</v>
      </c>
      <c r="L366" s="4" t="s">
        <v>30</v>
      </c>
    </row>
    <row r="367" spans="1:12" x14ac:dyDescent="0.25">
      <c r="A367" s="4">
        <v>5</v>
      </c>
      <c r="B367" s="4">
        <v>600757</v>
      </c>
      <c r="C367" s="4" t="s">
        <v>632</v>
      </c>
      <c r="D367" s="4" t="s">
        <v>621</v>
      </c>
      <c r="E367" s="4" t="s">
        <v>622</v>
      </c>
      <c r="F367" s="4" t="s">
        <v>3</v>
      </c>
      <c r="G367" s="4" t="s">
        <v>8</v>
      </c>
      <c r="H367" s="4"/>
      <c r="I367" s="4" t="s">
        <v>7</v>
      </c>
      <c r="J367" s="6">
        <v>37275</v>
      </c>
      <c r="K367" s="4">
        <v>9783141472</v>
      </c>
      <c r="L367" s="4" t="s">
        <v>30</v>
      </c>
    </row>
  </sheetData>
  <mergeCells count="33">
    <mergeCell ref="A359:C359"/>
    <mergeCell ref="A360:L360"/>
    <mergeCell ref="A361:L361"/>
    <mergeCell ref="A357:L357"/>
    <mergeCell ref="A302:L302"/>
    <mergeCell ref="A341:L341"/>
    <mergeCell ref="A342:L342"/>
    <mergeCell ref="A303:C303"/>
    <mergeCell ref="A304:C304"/>
    <mergeCell ref="A305:L305"/>
    <mergeCell ref="A306:L306"/>
    <mergeCell ref="A231:L231"/>
    <mergeCell ref="A345:C345"/>
    <mergeCell ref="A346:L346"/>
    <mergeCell ref="A347:L347"/>
    <mergeCell ref="A358:C358"/>
    <mergeCell ref="A232:C232"/>
    <mergeCell ref="A233:C233"/>
    <mergeCell ref="A234:L234"/>
    <mergeCell ref="A235:L235"/>
    <mergeCell ref="A299:L299"/>
    <mergeCell ref="A300:L300"/>
    <mergeCell ref="A188:L188"/>
    <mergeCell ref="A189:L189"/>
    <mergeCell ref="A104:H104"/>
    <mergeCell ref="A105:N105"/>
    <mergeCell ref="A1:N1"/>
    <mergeCell ref="A2:N2"/>
    <mergeCell ref="A3:N3"/>
    <mergeCell ref="A171:L171"/>
    <mergeCell ref="A172:L172"/>
    <mergeCell ref="B170:C170"/>
    <mergeCell ref="B187:C187"/>
  </mergeCells>
  <pageMargins left="0.7" right="0.7" top="0.33" bottom="0.28000000000000003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opLeftCell="A208" workbookViewId="0">
      <selection activeCell="G227" sqref="G227"/>
    </sheetView>
  </sheetViews>
  <sheetFormatPr defaultRowHeight="15" x14ac:dyDescent="0.25"/>
  <cols>
    <col min="1" max="1" width="4.7109375" customWidth="1"/>
    <col min="3" max="3" width="31.140625" customWidth="1"/>
    <col min="4" max="4" width="24.5703125" bestFit="1" customWidth="1"/>
    <col min="5" max="5" width="26.28515625" bestFit="1" customWidth="1"/>
    <col min="6" max="6" width="8.28515625" bestFit="1" customWidth="1"/>
    <col min="7" max="7" width="8.42578125" bestFit="1" customWidth="1"/>
    <col min="8" max="8" width="10.42578125" bestFit="1" customWidth="1"/>
    <col min="9" max="9" width="11.5703125" bestFit="1" customWidth="1"/>
    <col min="10" max="11" width="12.42578125" bestFit="1" customWidth="1"/>
    <col min="12" max="12" width="9" bestFit="1" customWidth="1"/>
    <col min="13" max="13" width="23.28515625" customWidth="1"/>
  </cols>
  <sheetData>
    <row r="1" spans="1:12" x14ac:dyDescent="0.25">
      <c r="A1" s="234" t="s">
        <v>311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4.25" customHeight="1" x14ac:dyDescent="0.25">
      <c r="A3" s="4" t="s">
        <v>309</v>
      </c>
      <c r="B3" s="4" t="s">
        <v>308</v>
      </c>
      <c r="C3" s="4" t="s">
        <v>307</v>
      </c>
      <c r="D3" s="4" t="s">
        <v>306</v>
      </c>
      <c r="E3" s="4" t="s">
        <v>305</v>
      </c>
      <c r="F3" s="4" t="s">
        <v>304</v>
      </c>
      <c r="G3" s="4" t="s">
        <v>303</v>
      </c>
      <c r="H3" s="4" t="s">
        <v>302</v>
      </c>
      <c r="I3" s="4" t="s">
        <v>301</v>
      </c>
      <c r="J3" s="4" t="s">
        <v>300</v>
      </c>
      <c r="K3" s="4" t="s">
        <v>299</v>
      </c>
      <c r="L3" s="4" t="s">
        <v>298</v>
      </c>
    </row>
    <row r="4" spans="1:12" ht="14.25" customHeight="1" x14ac:dyDescent="0.25">
      <c r="A4" s="4">
        <v>1</v>
      </c>
      <c r="B4" s="4">
        <v>602869</v>
      </c>
      <c r="C4" s="4" t="s">
        <v>297</v>
      </c>
      <c r="D4" s="4" t="s">
        <v>296</v>
      </c>
      <c r="E4" s="4" t="s">
        <v>295</v>
      </c>
      <c r="F4" s="4" t="s">
        <v>3</v>
      </c>
      <c r="G4" s="4" t="s">
        <v>2</v>
      </c>
      <c r="H4" s="4"/>
      <c r="I4" s="4" t="s">
        <v>15</v>
      </c>
      <c r="J4" s="6">
        <v>37282</v>
      </c>
      <c r="K4" s="4">
        <v>9462561612</v>
      </c>
      <c r="L4" s="4" t="s">
        <v>98</v>
      </c>
    </row>
    <row r="5" spans="1:12" ht="14.25" customHeight="1" x14ac:dyDescent="0.25">
      <c r="A5" s="4">
        <v>2</v>
      </c>
      <c r="B5" s="4">
        <v>601636</v>
      </c>
      <c r="C5" s="4" t="s">
        <v>294</v>
      </c>
      <c r="D5" s="4" t="s">
        <v>293</v>
      </c>
      <c r="E5" s="4" t="s">
        <v>292</v>
      </c>
      <c r="F5" s="4" t="s">
        <v>3</v>
      </c>
      <c r="G5" s="4" t="s">
        <v>17</v>
      </c>
      <c r="H5" s="4"/>
      <c r="I5" s="4" t="s">
        <v>15</v>
      </c>
      <c r="J5" s="6">
        <v>37159</v>
      </c>
      <c r="K5" s="4">
        <v>7742762456</v>
      </c>
      <c r="L5" s="4" t="s">
        <v>98</v>
      </c>
    </row>
    <row r="6" spans="1:12" ht="14.25" customHeight="1" x14ac:dyDescent="0.25">
      <c r="A6" s="4">
        <v>3</v>
      </c>
      <c r="B6" s="4">
        <v>602232</v>
      </c>
      <c r="C6" s="4" t="s">
        <v>291</v>
      </c>
      <c r="D6" s="4" t="s">
        <v>290</v>
      </c>
      <c r="E6" s="4" t="s">
        <v>289</v>
      </c>
      <c r="F6" s="4" t="s">
        <v>3</v>
      </c>
      <c r="G6" s="4" t="s">
        <v>8</v>
      </c>
      <c r="H6" s="4" t="s">
        <v>16</v>
      </c>
      <c r="I6" s="4" t="s">
        <v>15</v>
      </c>
      <c r="J6" s="6">
        <v>34397</v>
      </c>
      <c r="K6" s="4">
        <v>7869235618</v>
      </c>
      <c r="L6" s="4" t="s">
        <v>98</v>
      </c>
    </row>
    <row r="7" spans="1:12" ht="14.25" customHeight="1" x14ac:dyDescent="0.25">
      <c r="A7" s="4">
        <v>4</v>
      </c>
      <c r="B7" s="4">
        <v>575100</v>
      </c>
      <c r="C7" s="4" t="s">
        <v>288</v>
      </c>
      <c r="D7" s="4" t="s">
        <v>287</v>
      </c>
      <c r="E7" s="4" t="s">
        <v>286</v>
      </c>
      <c r="F7" s="4" t="s">
        <v>3</v>
      </c>
      <c r="G7" s="4" t="s">
        <v>2</v>
      </c>
      <c r="H7" s="4"/>
      <c r="I7" s="4" t="s">
        <v>15</v>
      </c>
      <c r="J7" s="6">
        <v>37182</v>
      </c>
      <c r="K7" s="4">
        <v>8696193371</v>
      </c>
      <c r="L7" s="4" t="s">
        <v>98</v>
      </c>
    </row>
    <row r="8" spans="1:12" ht="14.25" customHeight="1" x14ac:dyDescent="0.25">
      <c r="A8" s="4">
        <v>5</v>
      </c>
      <c r="B8" s="4">
        <v>602114</v>
      </c>
      <c r="C8" s="4" t="s">
        <v>285</v>
      </c>
      <c r="D8" s="4" t="s">
        <v>246</v>
      </c>
      <c r="E8" s="4" t="s">
        <v>284</v>
      </c>
      <c r="F8" s="4" t="s">
        <v>3</v>
      </c>
      <c r="G8" s="4" t="s">
        <v>8</v>
      </c>
      <c r="H8" s="4"/>
      <c r="I8" s="4" t="s">
        <v>15</v>
      </c>
      <c r="J8" s="6">
        <v>37447</v>
      </c>
      <c r="K8" s="4">
        <v>9636538870</v>
      </c>
      <c r="L8" s="4" t="s">
        <v>98</v>
      </c>
    </row>
    <row r="9" spans="1:12" ht="14.25" customHeight="1" x14ac:dyDescent="0.25">
      <c r="A9" s="4">
        <v>6</v>
      </c>
      <c r="B9" s="4">
        <v>602854</v>
      </c>
      <c r="C9" s="4" t="s">
        <v>283</v>
      </c>
      <c r="D9" s="4" t="s">
        <v>282</v>
      </c>
      <c r="E9" s="4" t="s">
        <v>281</v>
      </c>
      <c r="F9" s="4" t="s">
        <v>3</v>
      </c>
      <c r="G9" s="4" t="s">
        <v>49</v>
      </c>
      <c r="H9" s="4"/>
      <c r="I9" s="4" t="s">
        <v>15</v>
      </c>
      <c r="J9" s="6">
        <v>36896</v>
      </c>
      <c r="K9" s="4">
        <v>8209801275</v>
      </c>
      <c r="L9" s="4" t="s">
        <v>98</v>
      </c>
    </row>
    <row r="10" spans="1:12" ht="14.25" customHeight="1" x14ac:dyDescent="0.25">
      <c r="A10" s="4">
        <v>7</v>
      </c>
      <c r="B10" s="4">
        <v>602477</v>
      </c>
      <c r="C10" s="4" t="s">
        <v>280</v>
      </c>
      <c r="D10" s="4" t="s">
        <v>275</v>
      </c>
      <c r="E10" s="4" t="s">
        <v>279</v>
      </c>
      <c r="F10" s="4" t="s">
        <v>3</v>
      </c>
      <c r="G10" s="4" t="s">
        <v>49</v>
      </c>
      <c r="H10" s="4"/>
      <c r="I10" s="4" t="s">
        <v>15</v>
      </c>
      <c r="J10" s="6">
        <v>36255</v>
      </c>
      <c r="K10" s="4">
        <v>9649203023</v>
      </c>
      <c r="L10" s="4" t="s">
        <v>98</v>
      </c>
    </row>
    <row r="11" spans="1:12" ht="14.25" customHeight="1" x14ac:dyDescent="0.25">
      <c r="A11" s="4">
        <v>8</v>
      </c>
      <c r="B11" s="4">
        <v>600946</v>
      </c>
      <c r="C11" s="4" t="s">
        <v>278</v>
      </c>
      <c r="D11" s="4" t="s">
        <v>277</v>
      </c>
      <c r="E11" s="4" t="s">
        <v>140</v>
      </c>
      <c r="F11" s="4" t="s">
        <v>3</v>
      </c>
      <c r="G11" s="4" t="s">
        <v>8</v>
      </c>
      <c r="H11" s="4"/>
      <c r="I11" s="4" t="s">
        <v>15</v>
      </c>
      <c r="J11" s="6">
        <v>36692</v>
      </c>
      <c r="K11" s="4">
        <v>9602864264</v>
      </c>
      <c r="L11" s="4" t="s">
        <v>98</v>
      </c>
    </row>
    <row r="12" spans="1:12" ht="14.25" customHeight="1" x14ac:dyDescent="0.25">
      <c r="A12" s="4">
        <v>9</v>
      </c>
      <c r="B12" s="4">
        <v>601139</v>
      </c>
      <c r="C12" s="4" t="s">
        <v>276</v>
      </c>
      <c r="D12" s="4" t="s">
        <v>275</v>
      </c>
      <c r="E12" s="4" t="s">
        <v>274</v>
      </c>
      <c r="F12" s="4" t="s">
        <v>3</v>
      </c>
      <c r="G12" s="4" t="s">
        <v>17</v>
      </c>
      <c r="H12" s="4"/>
      <c r="I12" s="4" t="s">
        <v>15</v>
      </c>
      <c r="J12" s="6">
        <v>33667</v>
      </c>
      <c r="K12" s="4">
        <v>7357111547</v>
      </c>
      <c r="L12" s="4" t="s">
        <v>98</v>
      </c>
    </row>
    <row r="13" spans="1:12" ht="14.25" customHeight="1" x14ac:dyDescent="0.25">
      <c r="A13" s="4">
        <v>10</v>
      </c>
      <c r="B13" s="4">
        <v>600333</v>
      </c>
      <c r="C13" s="4" t="s">
        <v>273</v>
      </c>
      <c r="D13" s="4" t="s">
        <v>272</v>
      </c>
      <c r="E13" s="4" t="s">
        <v>271</v>
      </c>
      <c r="F13" s="4" t="s">
        <v>3</v>
      </c>
      <c r="G13" s="4" t="s">
        <v>49</v>
      </c>
      <c r="H13" s="4"/>
      <c r="I13" s="4" t="s">
        <v>15</v>
      </c>
      <c r="J13" s="6">
        <v>37600</v>
      </c>
      <c r="K13" s="4">
        <v>9660414128</v>
      </c>
      <c r="L13" s="4" t="s">
        <v>98</v>
      </c>
    </row>
    <row r="14" spans="1:12" ht="14.25" customHeight="1" x14ac:dyDescent="0.25">
      <c r="A14" s="4">
        <v>11</v>
      </c>
      <c r="B14" s="4">
        <v>601844</v>
      </c>
      <c r="C14" s="4" t="s">
        <v>270</v>
      </c>
      <c r="D14" s="4" t="s">
        <v>269</v>
      </c>
      <c r="E14" s="4" t="s">
        <v>268</v>
      </c>
      <c r="F14" s="4" t="s">
        <v>3</v>
      </c>
      <c r="G14" s="4" t="s">
        <v>8</v>
      </c>
      <c r="H14" s="4"/>
      <c r="I14" s="4" t="s">
        <v>15</v>
      </c>
      <c r="J14" s="6">
        <v>36723</v>
      </c>
      <c r="K14" s="4">
        <v>7073545431</v>
      </c>
      <c r="L14" s="4" t="s">
        <v>98</v>
      </c>
    </row>
    <row r="15" spans="1:12" ht="14.25" customHeight="1" x14ac:dyDescent="0.25">
      <c r="A15" s="4">
        <v>12</v>
      </c>
      <c r="B15" s="4">
        <v>601905</v>
      </c>
      <c r="C15" s="4" t="s">
        <v>263</v>
      </c>
      <c r="D15" s="4" t="s">
        <v>187</v>
      </c>
      <c r="E15" s="4" t="s">
        <v>262</v>
      </c>
      <c r="F15" s="4" t="s">
        <v>3</v>
      </c>
      <c r="G15" s="4" t="s">
        <v>261</v>
      </c>
      <c r="H15" s="4"/>
      <c r="I15" s="4" t="s">
        <v>15</v>
      </c>
      <c r="J15" s="6">
        <v>37067</v>
      </c>
      <c r="K15" s="4">
        <v>9799965463</v>
      </c>
      <c r="L15" s="4" t="s">
        <v>98</v>
      </c>
    </row>
    <row r="16" spans="1:12" ht="14.25" customHeight="1" x14ac:dyDescent="0.25">
      <c r="A16" s="4">
        <v>13</v>
      </c>
      <c r="B16" s="4">
        <v>600528</v>
      </c>
      <c r="C16" s="4" t="s">
        <v>257</v>
      </c>
      <c r="D16" s="4" t="s">
        <v>256</v>
      </c>
      <c r="E16" s="4" t="s">
        <v>255</v>
      </c>
      <c r="F16" s="4" t="s">
        <v>3</v>
      </c>
      <c r="G16" s="4" t="s">
        <v>49</v>
      </c>
      <c r="H16" s="4" t="s">
        <v>254</v>
      </c>
      <c r="I16" s="4" t="s">
        <v>15</v>
      </c>
      <c r="J16" s="6">
        <v>33725</v>
      </c>
      <c r="K16" s="4">
        <v>7976799320</v>
      </c>
      <c r="L16" s="4" t="s">
        <v>98</v>
      </c>
    </row>
    <row r="17" spans="1:12" ht="14.25" customHeight="1" x14ac:dyDescent="0.25">
      <c r="A17" s="4">
        <v>14</v>
      </c>
      <c r="B17" s="4">
        <v>600573</v>
      </c>
      <c r="C17" s="4" t="s">
        <v>253</v>
      </c>
      <c r="D17" s="4" t="s">
        <v>252</v>
      </c>
      <c r="E17" s="4" t="s">
        <v>251</v>
      </c>
      <c r="F17" s="4" t="s">
        <v>3</v>
      </c>
      <c r="G17" s="4" t="s">
        <v>17</v>
      </c>
      <c r="H17" s="4" t="s">
        <v>250</v>
      </c>
      <c r="I17" s="4" t="s">
        <v>15</v>
      </c>
      <c r="J17" s="6">
        <v>35049</v>
      </c>
      <c r="K17" s="4">
        <v>9413982755</v>
      </c>
      <c r="L17" s="4" t="s">
        <v>98</v>
      </c>
    </row>
    <row r="18" spans="1:12" ht="14.25" customHeight="1" x14ac:dyDescent="0.25">
      <c r="A18" s="4">
        <v>15</v>
      </c>
      <c r="B18" s="4">
        <v>603461</v>
      </c>
      <c r="C18" s="4" t="s">
        <v>249</v>
      </c>
      <c r="D18" s="4" t="s">
        <v>248</v>
      </c>
      <c r="E18" s="4" t="s">
        <v>228</v>
      </c>
      <c r="F18" s="4" t="s">
        <v>3</v>
      </c>
      <c r="G18" s="4" t="s">
        <v>8</v>
      </c>
      <c r="H18" s="4"/>
      <c r="I18" s="4" t="s">
        <v>15</v>
      </c>
      <c r="J18" s="6">
        <v>36659</v>
      </c>
      <c r="K18" s="4">
        <v>9001912704</v>
      </c>
      <c r="L18" s="4" t="s">
        <v>98</v>
      </c>
    </row>
    <row r="19" spans="1:12" ht="14.25" customHeight="1" x14ac:dyDescent="0.25">
      <c r="A19" s="4">
        <v>16</v>
      </c>
      <c r="B19" s="4">
        <v>600226</v>
      </c>
      <c r="C19" s="4" t="s">
        <v>247</v>
      </c>
      <c r="D19" s="4" t="s">
        <v>246</v>
      </c>
      <c r="E19" s="4" t="s">
        <v>245</v>
      </c>
      <c r="F19" s="4" t="s">
        <v>3</v>
      </c>
      <c r="G19" s="4" t="s">
        <v>32</v>
      </c>
      <c r="H19" s="4"/>
      <c r="I19" s="4" t="s">
        <v>15</v>
      </c>
      <c r="J19" s="6">
        <v>37472</v>
      </c>
      <c r="K19" s="4">
        <v>8949915240</v>
      </c>
      <c r="L19" s="4" t="s">
        <v>98</v>
      </c>
    </row>
    <row r="20" spans="1:12" ht="14.25" customHeight="1" x14ac:dyDescent="0.25">
      <c r="A20" s="4">
        <v>17</v>
      </c>
      <c r="B20" s="4">
        <v>602208</v>
      </c>
      <c r="C20" s="4" t="s">
        <v>244</v>
      </c>
      <c r="D20" s="4" t="s">
        <v>243</v>
      </c>
      <c r="E20" s="4" t="s">
        <v>242</v>
      </c>
      <c r="F20" s="4" t="s">
        <v>3</v>
      </c>
      <c r="G20" s="4" t="s">
        <v>17</v>
      </c>
      <c r="H20" s="4"/>
      <c r="I20" s="4" t="s">
        <v>15</v>
      </c>
      <c r="J20" s="6">
        <v>35858</v>
      </c>
      <c r="K20" s="4">
        <v>9636077729</v>
      </c>
      <c r="L20" s="4" t="s">
        <v>98</v>
      </c>
    </row>
    <row r="21" spans="1:12" ht="14.25" customHeight="1" x14ac:dyDescent="0.25">
      <c r="A21" s="4">
        <v>18</v>
      </c>
      <c r="B21" s="4">
        <v>600965</v>
      </c>
      <c r="C21" s="4" t="s">
        <v>241</v>
      </c>
      <c r="D21" s="4" t="s">
        <v>240</v>
      </c>
      <c r="E21" s="4" t="s">
        <v>239</v>
      </c>
      <c r="F21" s="4" t="s">
        <v>3</v>
      </c>
      <c r="G21" s="4" t="s">
        <v>17</v>
      </c>
      <c r="H21" s="4"/>
      <c r="I21" s="4" t="s">
        <v>15</v>
      </c>
      <c r="J21" s="6">
        <v>31051</v>
      </c>
      <c r="K21" s="4">
        <v>9829319843</v>
      </c>
      <c r="L21" s="4" t="s">
        <v>98</v>
      </c>
    </row>
    <row r="22" spans="1:12" ht="14.25" customHeight="1" x14ac:dyDescent="0.25">
      <c r="A22" s="4">
        <v>19</v>
      </c>
      <c r="B22" s="4">
        <v>601295</v>
      </c>
      <c r="C22" s="4" t="s">
        <v>238</v>
      </c>
      <c r="D22" s="4" t="s">
        <v>237</v>
      </c>
      <c r="E22" s="4" t="s">
        <v>236</v>
      </c>
      <c r="F22" s="4" t="s">
        <v>3</v>
      </c>
      <c r="G22" s="4" t="s">
        <v>17</v>
      </c>
      <c r="H22" s="4"/>
      <c r="I22" s="4" t="s">
        <v>15</v>
      </c>
      <c r="J22" s="6">
        <v>37544</v>
      </c>
      <c r="K22" s="4">
        <v>8003521990</v>
      </c>
      <c r="L22" s="4" t="s">
        <v>98</v>
      </c>
    </row>
    <row r="23" spans="1:12" ht="14.25" customHeight="1" x14ac:dyDescent="0.25">
      <c r="A23" s="4">
        <v>20</v>
      </c>
      <c r="B23" s="4">
        <v>602168</v>
      </c>
      <c r="C23" s="4" t="s">
        <v>235</v>
      </c>
      <c r="D23" s="4" t="s">
        <v>234</v>
      </c>
      <c r="E23" s="4" t="s">
        <v>233</v>
      </c>
      <c r="F23" s="4" t="s">
        <v>3</v>
      </c>
      <c r="G23" s="4" t="s">
        <v>17</v>
      </c>
      <c r="H23" s="4" t="s">
        <v>16</v>
      </c>
      <c r="I23" s="4" t="s">
        <v>15</v>
      </c>
      <c r="J23" s="6">
        <v>34554</v>
      </c>
      <c r="K23" s="4">
        <v>9024214198</v>
      </c>
      <c r="L23" s="4" t="s">
        <v>98</v>
      </c>
    </row>
    <row r="24" spans="1:12" ht="14.25" customHeight="1" x14ac:dyDescent="0.25">
      <c r="A24" s="4">
        <v>21</v>
      </c>
      <c r="B24" s="4">
        <v>575177</v>
      </c>
      <c r="C24" s="4" t="s">
        <v>232</v>
      </c>
      <c r="D24" s="4" t="s">
        <v>231</v>
      </c>
      <c r="E24" s="4" t="s">
        <v>134</v>
      </c>
      <c r="F24" s="4" t="s">
        <v>3</v>
      </c>
      <c r="G24" s="4" t="s">
        <v>8</v>
      </c>
      <c r="H24" s="4"/>
      <c r="I24" s="4" t="s">
        <v>15</v>
      </c>
      <c r="J24" s="6">
        <v>35045</v>
      </c>
      <c r="K24" s="4">
        <v>9829349155</v>
      </c>
      <c r="L24" s="4" t="s">
        <v>98</v>
      </c>
    </row>
    <row r="25" spans="1:12" ht="14.25" customHeight="1" x14ac:dyDescent="0.25">
      <c r="A25" s="4">
        <v>22</v>
      </c>
      <c r="B25" s="4">
        <v>600517</v>
      </c>
      <c r="C25" s="4" t="s">
        <v>230</v>
      </c>
      <c r="D25" s="4" t="s">
        <v>229</v>
      </c>
      <c r="E25" s="4" t="s">
        <v>228</v>
      </c>
      <c r="F25" s="4" t="s">
        <v>3</v>
      </c>
      <c r="G25" s="4" t="s">
        <v>8</v>
      </c>
      <c r="H25" s="4"/>
      <c r="I25" s="4" t="s">
        <v>15</v>
      </c>
      <c r="J25" s="6">
        <v>37631</v>
      </c>
      <c r="K25" s="4">
        <v>9672037480</v>
      </c>
      <c r="L25" s="4" t="s">
        <v>98</v>
      </c>
    </row>
    <row r="26" spans="1:12" ht="14.25" customHeight="1" x14ac:dyDescent="0.25">
      <c r="A26" s="4">
        <v>23</v>
      </c>
      <c r="B26" s="4">
        <v>600894</v>
      </c>
      <c r="C26" s="4" t="s">
        <v>227</v>
      </c>
      <c r="D26" s="4" t="s">
        <v>226</v>
      </c>
      <c r="E26" s="4" t="s">
        <v>225</v>
      </c>
      <c r="F26" s="4" t="s">
        <v>3</v>
      </c>
      <c r="G26" s="4" t="s">
        <v>49</v>
      </c>
      <c r="H26" s="4"/>
      <c r="I26" s="4" t="s">
        <v>15</v>
      </c>
      <c r="J26" s="6">
        <v>36047</v>
      </c>
      <c r="K26" s="4">
        <v>9928532646</v>
      </c>
      <c r="L26" s="4" t="s">
        <v>98</v>
      </c>
    </row>
    <row r="27" spans="1:12" ht="14.25" customHeight="1" x14ac:dyDescent="0.25">
      <c r="A27" s="4">
        <v>24</v>
      </c>
      <c r="B27" s="4">
        <v>834213</v>
      </c>
      <c r="C27" s="4" t="s">
        <v>224</v>
      </c>
      <c r="D27" s="4" t="s">
        <v>25</v>
      </c>
      <c r="E27" s="4" t="s">
        <v>223</v>
      </c>
      <c r="F27" s="4" t="s">
        <v>3</v>
      </c>
      <c r="G27" s="4" t="s">
        <v>49</v>
      </c>
      <c r="H27" s="4"/>
      <c r="I27" s="4" t="s">
        <v>15</v>
      </c>
      <c r="J27" s="6">
        <v>36781</v>
      </c>
      <c r="K27" s="4">
        <v>9529376646</v>
      </c>
      <c r="L27" s="4" t="s">
        <v>98</v>
      </c>
    </row>
    <row r="28" spans="1:12" ht="14.25" customHeight="1" x14ac:dyDescent="0.25">
      <c r="A28" s="4">
        <v>25</v>
      </c>
      <c r="B28" s="4">
        <v>601296</v>
      </c>
      <c r="C28" s="4" t="s">
        <v>222</v>
      </c>
      <c r="D28" s="4" t="s">
        <v>221</v>
      </c>
      <c r="E28" s="4" t="s">
        <v>12</v>
      </c>
      <c r="F28" s="4" t="s">
        <v>3</v>
      </c>
      <c r="G28" s="4" t="s">
        <v>2</v>
      </c>
      <c r="H28" s="4"/>
      <c r="I28" s="4" t="s">
        <v>1</v>
      </c>
      <c r="J28" s="6">
        <v>36571</v>
      </c>
      <c r="K28" s="4">
        <v>7852076967</v>
      </c>
      <c r="L28" s="4" t="s">
        <v>98</v>
      </c>
    </row>
    <row r="29" spans="1:12" ht="14.25" customHeight="1" x14ac:dyDescent="0.25">
      <c r="A29" s="4">
        <v>26</v>
      </c>
      <c r="B29" s="4">
        <v>602066</v>
      </c>
      <c r="C29" s="4" t="s">
        <v>220</v>
      </c>
      <c r="D29" s="4" t="s">
        <v>219</v>
      </c>
      <c r="E29" s="4" t="s">
        <v>218</v>
      </c>
      <c r="F29" s="4" t="s">
        <v>3</v>
      </c>
      <c r="G29" s="4" t="s">
        <v>32</v>
      </c>
      <c r="H29" s="4"/>
      <c r="I29" s="4" t="s">
        <v>31</v>
      </c>
      <c r="J29" s="6">
        <v>34885</v>
      </c>
      <c r="K29" s="4">
        <v>7851932525</v>
      </c>
      <c r="L29" s="4" t="s">
        <v>98</v>
      </c>
    </row>
    <row r="30" spans="1:12" ht="14.25" customHeight="1" x14ac:dyDescent="0.25">
      <c r="A30" s="4">
        <v>27</v>
      </c>
      <c r="B30" s="4">
        <v>577934</v>
      </c>
      <c r="C30" s="4" t="s">
        <v>217</v>
      </c>
      <c r="D30" s="4" t="s">
        <v>216</v>
      </c>
      <c r="E30" s="4" t="s">
        <v>215</v>
      </c>
      <c r="F30" s="4" t="s">
        <v>3</v>
      </c>
      <c r="G30" s="4" t="s">
        <v>8</v>
      </c>
      <c r="H30" s="4"/>
      <c r="I30" s="4" t="s">
        <v>7</v>
      </c>
      <c r="J30" s="6">
        <v>36228</v>
      </c>
      <c r="K30" s="4">
        <v>9829474875</v>
      </c>
      <c r="L30" s="4" t="s">
        <v>98</v>
      </c>
    </row>
    <row r="31" spans="1:12" ht="14.25" customHeight="1" x14ac:dyDescent="0.25">
      <c r="A31" s="4">
        <v>28</v>
      </c>
      <c r="B31" s="4">
        <v>827609</v>
      </c>
      <c r="C31" s="4" t="s">
        <v>214</v>
      </c>
      <c r="D31" s="4" t="s">
        <v>213</v>
      </c>
      <c r="E31" s="4" t="s">
        <v>212</v>
      </c>
      <c r="F31" s="4" t="s">
        <v>3</v>
      </c>
      <c r="G31" s="4" t="s">
        <v>8</v>
      </c>
      <c r="H31" s="4"/>
      <c r="I31" s="4" t="s">
        <v>7</v>
      </c>
      <c r="J31" s="6">
        <v>37300</v>
      </c>
      <c r="K31" s="4">
        <v>8005802732</v>
      </c>
      <c r="L31" s="4" t="s">
        <v>98</v>
      </c>
    </row>
    <row r="32" spans="1:12" ht="14.25" customHeight="1" x14ac:dyDescent="0.25">
      <c r="A32" s="4">
        <v>29</v>
      </c>
      <c r="B32" s="4">
        <v>574443</v>
      </c>
      <c r="C32" s="4" t="s">
        <v>211</v>
      </c>
      <c r="D32" s="4" t="s">
        <v>210</v>
      </c>
      <c r="E32" s="4" t="s">
        <v>99</v>
      </c>
      <c r="F32" s="4" t="s">
        <v>3</v>
      </c>
      <c r="G32" s="4" t="s">
        <v>8</v>
      </c>
      <c r="H32" s="4"/>
      <c r="I32" s="4" t="s">
        <v>7</v>
      </c>
      <c r="J32" s="6">
        <v>37080</v>
      </c>
      <c r="K32" s="4">
        <v>8000295443</v>
      </c>
      <c r="L32" s="4" t="s">
        <v>98</v>
      </c>
    </row>
    <row r="33" spans="1:12" ht="14.25" customHeight="1" x14ac:dyDescent="0.25">
      <c r="A33" s="4">
        <v>30</v>
      </c>
      <c r="B33" s="4">
        <v>600071</v>
      </c>
      <c r="C33" s="4" t="s">
        <v>209</v>
      </c>
      <c r="D33" s="4" t="s">
        <v>208</v>
      </c>
      <c r="E33" s="4" t="s">
        <v>207</v>
      </c>
      <c r="F33" s="4" t="s">
        <v>3</v>
      </c>
      <c r="G33" s="4" t="s">
        <v>8</v>
      </c>
      <c r="H33" s="4"/>
      <c r="I33" s="4" t="s">
        <v>7</v>
      </c>
      <c r="J33" s="6">
        <v>36342</v>
      </c>
      <c r="K33" s="4">
        <v>9057269947</v>
      </c>
      <c r="L33" s="4" t="s">
        <v>98</v>
      </c>
    </row>
    <row r="34" spans="1:12" ht="14.25" customHeight="1" x14ac:dyDescent="0.25">
      <c r="A34" s="4">
        <v>31</v>
      </c>
      <c r="B34" s="4">
        <v>600564</v>
      </c>
      <c r="C34" s="4" t="s">
        <v>200</v>
      </c>
      <c r="D34" s="4" t="s">
        <v>199</v>
      </c>
      <c r="E34" s="4" t="s">
        <v>198</v>
      </c>
      <c r="F34" s="4" t="s">
        <v>3</v>
      </c>
      <c r="G34" s="4" t="s">
        <v>2</v>
      </c>
      <c r="H34" s="4"/>
      <c r="I34" s="4" t="s">
        <v>1</v>
      </c>
      <c r="J34" s="6">
        <v>37474</v>
      </c>
      <c r="K34" s="4">
        <v>9929262821</v>
      </c>
      <c r="L34" s="4" t="s">
        <v>98</v>
      </c>
    </row>
    <row r="35" spans="1:12" ht="14.25" customHeight="1" x14ac:dyDescent="0.25">
      <c r="A35" s="4">
        <v>32</v>
      </c>
      <c r="B35" s="4">
        <v>601037</v>
      </c>
      <c r="C35" s="4" t="s">
        <v>197</v>
      </c>
      <c r="D35" s="4" t="s">
        <v>196</v>
      </c>
      <c r="E35" s="4" t="s">
        <v>195</v>
      </c>
      <c r="F35" s="4" t="s">
        <v>3</v>
      </c>
      <c r="G35" s="4" t="s">
        <v>8</v>
      </c>
      <c r="H35" s="4"/>
      <c r="I35" s="4" t="s">
        <v>7</v>
      </c>
      <c r="J35" s="6">
        <v>37330</v>
      </c>
      <c r="K35" s="4">
        <v>9602929982</v>
      </c>
      <c r="L35" s="4" t="s">
        <v>98</v>
      </c>
    </row>
    <row r="36" spans="1:12" ht="14.25" customHeight="1" x14ac:dyDescent="0.25">
      <c r="A36" s="4">
        <v>33</v>
      </c>
      <c r="B36" s="4">
        <v>603843</v>
      </c>
      <c r="C36" s="4" t="s">
        <v>194</v>
      </c>
      <c r="D36" s="4" t="s">
        <v>193</v>
      </c>
      <c r="E36" s="4" t="s">
        <v>192</v>
      </c>
      <c r="F36" s="4" t="s">
        <v>3</v>
      </c>
      <c r="G36" s="4" t="s">
        <v>8</v>
      </c>
      <c r="H36" s="4"/>
      <c r="I36" s="4" t="s">
        <v>7</v>
      </c>
      <c r="J36" s="6">
        <v>37328</v>
      </c>
      <c r="K36" s="4">
        <v>9352601299</v>
      </c>
      <c r="L36" s="4" t="s">
        <v>98</v>
      </c>
    </row>
    <row r="37" spans="1:12" ht="14.25" customHeight="1" x14ac:dyDescent="0.25">
      <c r="A37" s="4">
        <v>34</v>
      </c>
      <c r="B37" s="4">
        <v>600510</v>
      </c>
      <c r="C37" s="4" t="s">
        <v>179</v>
      </c>
      <c r="D37" s="4" t="s">
        <v>178</v>
      </c>
      <c r="E37" s="4" t="s">
        <v>177</v>
      </c>
      <c r="F37" s="4" t="s">
        <v>3</v>
      </c>
      <c r="G37" s="4" t="s">
        <v>2</v>
      </c>
      <c r="H37" s="4"/>
      <c r="I37" s="4" t="s">
        <v>1</v>
      </c>
      <c r="J37" s="6">
        <v>38211</v>
      </c>
      <c r="K37" s="4">
        <v>9828770632</v>
      </c>
      <c r="L37" s="4" t="s">
        <v>98</v>
      </c>
    </row>
    <row r="38" spans="1:12" ht="14.25" customHeight="1" x14ac:dyDescent="0.25">
      <c r="A38" s="4">
        <v>35</v>
      </c>
      <c r="B38" s="4">
        <v>602040</v>
      </c>
      <c r="C38" s="4" t="s">
        <v>176</v>
      </c>
      <c r="D38" s="4" t="s">
        <v>175</v>
      </c>
      <c r="E38" s="4" t="s">
        <v>174</v>
      </c>
      <c r="F38" s="4" t="s">
        <v>3</v>
      </c>
      <c r="G38" s="4" t="s">
        <v>8</v>
      </c>
      <c r="H38" s="4"/>
      <c r="I38" s="4" t="s">
        <v>7</v>
      </c>
      <c r="J38" s="6">
        <v>36655</v>
      </c>
      <c r="K38" s="4">
        <v>9680534274</v>
      </c>
      <c r="L38" s="4" t="s">
        <v>98</v>
      </c>
    </row>
    <row r="39" spans="1:12" ht="14.25" customHeight="1" x14ac:dyDescent="0.25">
      <c r="A39" s="4">
        <v>36</v>
      </c>
      <c r="B39" s="4">
        <v>601764</v>
      </c>
      <c r="C39" s="4" t="s">
        <v>173</v>
      </c>
      <c r="D39" s="4" t="s">
        <v>172</v>
      </c>
      <c r="E39" s="4" t="s">
        <v>171</v>
      </c>
      <c r="F39" s="4" t="s">
        <v>3</v>
      </c>
      <c r="G39" s="4" t="s">
        <v>8</v>
      </c>
      <c r="H39" s="4"/>
      <c r="I39" s="4" t="s">
        <v>7</v>
      </c>
      <c r="J39" s="6">
        <v>36974</v>
      </c>
      <c r="K39" s="4">
        <v>9982102287</v>
      </c>
      <c r="L39" s="4" t="s">
        <v>98</v>
      </c>
    </row>
    <row r="40" spans="1:12" ht="14.25" customHeight="1" x14ac:dyDescent="0.25">
      <c r="A40" s="4">
        <v>37</v>
      </c>
      <c r="B40" s="4">
        <v>601246</v>
      </c>
      <c r="C40" s="4" t="s">
        <v>170</v>
      </c>
      <c r="D40" s="4" t="s">
        <v>169</v>
      </c>
      <c r="E40" s="4" t="s">
        <v>168</v>
      </c>
      <c r="F40" s="4" t="s">
        <v>3</v>
      </c>
      <c r="G40" s="4" t="s">
        <v>32</v>
      </c>
      <c r="H40" s="4"/>
      <c r="I40" s="4" t="s">
        <v>31</v>
      </c>
      <c r="J40" s="6">
        <v>36656</v>
      </c>
      <c r="K40" s="4">
        <v>7023713069</v>
      </c>
      <c r="L40" s="4" t="s">
        <v>98</v>
      </c>
    </row>
    <row r="41" spans="1:12" ht="14.25" customHeight="1" x14ac:dyDescent="0.25">
      <c r="A41" s="4">
        <v>38</v>
      </c>
      <c r="B41" s="4">
        <v>868448</v>
      </c>
      <c r="C41" s="4" t="s">
        <v>167</v>
      </c>
      <c r="D41" s="4" t="s">
        <v>166</v>
      </c>
      <c r="E41" s="4" t="s">
        <v>99</v>
      </c>
      <c r="F41" s="4" t="s">
        <v>3</v>
      </c>
      <c r="G41" s="4" t="s">
        <v>37</v>
      </c>
      <c r="H41" s="4"/>
      <c r="I41" s="4" t="s">
        <v>36</v>
      </c>
      <c r="J41" s="6">
        <v>35905</v>
      </c>
      <c r="K41" s="4">
        <v>8003584682</v>
      </c>
      <c r="L41" s="4" t="s">
        <v>98</v>
      </c>
    </row>
    <row r="42" spans="1:12" ht="14.25" customHeight="1" x14ac:dyDescent="0.25">
      <c r="A42" s="4">
        <v>39</v>
      </c>
      <c r="B42" s="4">
        <v>600712</v>
      </c>
      <c r="C42" s="4" t="s">
        <v>154</v>
      </c>
      <c r="D42" s="4" t="s">
        <v>153</v>
      </c>
      <c r="E42" s="4" t="s">
        <v>152</v>
      </c>
      <c r="F42" s="4" t="s">
        <v>3</v>
      </c>
      <c r="G42" s="4" t="s">
        <v>2</v>
      </c>
      <c r="H42" s="4"/>
      <c r="I42" s="4" t="s">
        <v>1</v>
      </c>
      <c r="J42" s="6">
        <v>36768</v>
      </c>
      <c r="K42" s="4">
        <v>8769357502</v>
      </c>
      <c r="L42" s="4" t="s">
        <v>98</v>
      </c>
    </row>
    <row r="43" spans="1:12" ht="14.25" customHeight="1" x14ac:dyDescent="0.25">
      <c r="A43" s="4">
        <v>40</v>
      </c>
      <c r="B43" s="4">
        <v>603206</v>
      </c>
      <c r="C43" s="4" t="s">
        <v>151</v>
      </c>
      <c r="D43" s="4" t="s">
        <v>150</v>
      </c>
      <c r="E43" s="4" t="s">
        <v>149</v>
      </c>
      <c r="F43" s="4" t="s">
        <v>3</v>
      </c>
      <c r="G43" s="4" t="s">
        <v>2</v>
      </c>
      <c r="H43" s="4"/>
      <c r="I43" s="4" t="s">
        <v>1</v>
      </c>
      <c r="J43" s="6">
        <v>37053</v>
      </c>
      <c r="K43" s="4">
        <v>9610245955</v>
      </c>
      <c r="L43" s="4" t="s">
        <v>98</v>
      </c>
    </row>
    <row r="44" spans="1:12" ht="14.25" customHeight="1" x14ac:dyDescent="0.25">
      <c r="A44" s="4">
        <v>41</v>
      </c>
      <c r="B44" s="4">
        <v>603396</v>
      </c>
      <c r="C44" s="4" t="s">
        <v>148</v>
      </c>
      <c r="D44" s="4" t="s">
        <v>147</v>
      </c>
      <c r="E44" s="4" t="s">
        <v>146</v>
      </c>
      <c r="F44" s="4" t="s">
        <v>3</v>
      </c>
      <c r="G44" s="4" t="s">
        <v>2</v>
      </c>
      <c r="H44" s="4"/>
      <c r="I44" s="4" t="s">
        <v>1</v>
      </c>
      <c r="J44" s="6">
        <v>37398</v>
      </c>
      <c r="K44" s="4">
        <v>7014508394</v>
      </c>
      <c r="L44" s="4" t="s">
        <v>98</v>
      </c>
    </row>
    <row r="45" spans="1:12" ht="14.25" customHeight="1" x14ac:dyDescent="0.25">
      <c r="A45" s="4">
        <v>42</v>
      </c>
      <c r="B45" s="4">
        <v>603702</v>
      </c>
      <c r="C45" s="4" t="s">
        <v>145</v>
      </c>
      <c r="D45" s="4" t="s">
        <v>144</v>
      </c>
      <c r="E45" s="4" t="s">
        <v>143</v>
      </c>
      <c r="F45" s="4" t="s">
        <v>3</v>
      </c>
      <c r="G45" s="4" t="s">
        <v>49</v>
      </c>
      <c r="H45" s="4"/>
      <c r="I45" s="4" t="s">
        <v>48</v>
      </c>
      <c r="J45" s="6">
        <v>37631</v>
      </c>
      <c r="K45" s="4">
        <v>7424893508</v>
      </c>
      <c r="L45" s="4" t="s">
        <v>98</v>
      </c>
    </row>
    <row r="46" spans="1:12" ht="14.25" customHeight="1" x14ac:dyDescent="0.25">
      <c r="A46" s="4">
        <v>43</v>
      </c>
      <c r="B46" s="4">
        <v>574872</v>
      </c>
      <c r="C46" s="4" t="s">
        <v>142</v>
      </c>
      <c r="D46" s="4" t="s">
        <v>141</v>
      </c>
      <c r="E46" s="4" t="s">
        <v>140</v>
      </c>
      <c r="F46" s="4" t="s">
        <v>3</v>
      </c>
      <c r="G46" s="4" t="s">
        <v>49</v>
      </c>
      <c r="H46" s="4"/>
      <c r="I46" s="4" t="s">
        <v>48</v>
      </c>
      <c r="J46" s="6">
        <v>36948</v>
      </c>
      <c r="K46" s="4">
        <v>7300309153</v>
      </c>
      <c r="L46" s="4" t="s">
        <v>98</v>
      </c>
    </row>
    <row r="47" spans="1:12" ht="14.25" customHeight="1" x14ac:dyDescent="0.25">
      <c r="A47" s="4">
        <v>44</v>
      </c>
      <c r="B47" s="4">
        <v>600289</v>
      </c>
      <c r="C47" s="4" t="s">
        <v>131</v>
      </c>
      <c r="D47" s="4" t="s">
        <v>130</v>
      </c>
      <c r="E47" s="4" t="s">
        <v>129</v>
      </c>
      <c r="F47" s="4" t="s">
        <v>3</v>
      </c>
      <c r="G47" s="4" t="s">
        <v>2</v>
      </c>
      <c r="H47" s="4"/>
      <c r="I47" s="4" t="s">
        <v>1</v>
      </c>
      <c r="J47" s="6">
        <v>36928</v>
      </c>
      <c r="K47" s="4">
        <v>7877166624</v>
      </c>
      <c r="L47" s="4" t="s">
        <v>98</v>
      </c>
    </row>
    <row r="48" spans="1:12" ht="14.25" customHeight="1" x14ac:dyDescent="0.25">
      <c r="A48" s="4">
        <v>45</v>
      </c>
      <c r="B48" s="4">
        <v>579426</v>
      </c>
      <c r="C48" s="4" t="s">
        <v>122</v>
      </c>
      <c r="D48" s="4" t="s">
        <v>121</v>
      </c>
      <c r="E48" s="4" t="s">
        <v>120</v>
      </c>
      <c r="F48" s="4" t="s">
        <v>3</v>
      </c>
      <c r="G48" s="4" t="s">
        <v>49</v>
      </c>
      <c r="H48" s="4"/>
      <c r="I48" s="4" t="s">
        <v>48</v>
      </c>
      <c r="J48" s="6">
        <v>36399</v>
      </c>
      <c r="K48" s="4">
        <v>9602217778</v>
      </c>
      <c r="L48" s="4" t="s">
        <v>98</v>
      </c>
    </row>
    <row r="49" spans="1:12" ht="14.25" customHeight="1" x14ac:dyDescent="0.25">
      <c r="A49" s="4">
        <v>46</v>
      </c>
      <c r="B49" s="4">
        <v>867716</v>
      </c>
      <c r="C49" s="4" t="s">
        <v>110</v>
      </c>
      <c r="D49" s="4" t="s">
        <v>109</v>
      </c>
      <c r="E49" s="4" t="s">
        <v>108</v>
      </c>
      <c r="F49" s="4" t="s">
        <v>3</v>
      </c>
      <c r="G49" s="4" t="s">
        <v>49</v>
      </c>
      <c r="H49" s="4"/>
      <c r="I49" s="4" t="s">
        <v>48</v>
      </c>
      <c r="J49" s="6">
        <v>34868</v>
      </c>
      <c r="K49" s="4">
        <v>9509104056</v>
      </c>
      <c r="L49" s="4" t="s">
        <v>98</v>
      </c>
    </row>
    <row r="50" spans="1:12" ht="14.25" customHeight="1" x14ac:dyDescent="0.25">
      <c r="A50" s="4">
        <v>47</v>
      </c>
      <c r="B50" s="4">
        <v>542105</v>
      </c>
      <c r="C50" s="4" t="s">
        <v>104</v>
      </c>
      <c r="D50" s="4" t="s">
        <v>103</v>
      </c>
      <c r="E50" s="4" t="s">
        <v>102</v>
      </c>
      <c r="F50" s="4" t="s">
        <v>3</v>
      </c>
      <c r="G50" s="4" t="s">
        <v>37</v>
      </c>
      <c r="H50" s="4"/>
      <c r="I50" s="4" t="s">
        <v>41</v>
      </c>
      <c r="J50" s="6">
        <v>36920</v>
      </c>
      <c r="K50" s="4">
        <v>7665493098</v>
      </c>
      <c r="L50" s="4" t="s">
        <v>98</v>
      </c>
    </row>
    <row r="51" spans="1:12" ht="14.25" customHeight="1" x14ac:dyDescent="0.25">
      <c r="A51" s="4">
        <v>48</v>
      </c>
      <c r="B51" s="4">
        <v>891738</v>
      </c>
      <c r="C51" s="4" t="s">
        <v>101</v>
      </c>
      <c r="D51" s="4" t="s">
        <v>100</v>
      </c>
      <c r="E51" s="4" t="s">
        <v>99</v>
      </c>
      <c r="F51" s="4" t="s">
        <v>3</v>
      </c>
      <c r="G51" s="4" t="s">
        <v>37</v>
      </c>
      <c r="H51" s="4"/>
      <c r="I51" s="4" t="s">
        <v>41</v>
      </c>
      <c r="J51" s="6">
        <v>35032</v>
      </c>
      <c r="K51" s="4">
        <v>9414617229</v>
      </c>
      <c r="L51" s="4" t="s">
        <v>98</v>
      </c>
    </row>
    <row r="52" spans="1:12" ht="14.25" customHeight="1" x14ac:dyDescent="0.25">
      <c r="A52" s="4">
        <v>49</v>
      </c>
      <c r="B52" s="4">
        <v>830687</v>
      </c>
      <c r="C52" s="4" t="s">
        <v>97</v>
      </c>
      <c r="D52" s="4" t="s">
        <v>96</v>
      </c>
      <c r="E52" s="4" t="s">
        <v>95</v>
      </c>
      <c r="F52" s="4" t="s">
        <v>3</v>
      </c>
      <c r="G52" s="4" t="s">
        <v>17</v>
      </c>
      <c r="H52" s="4"/>
      <c r="I52" s="4" t="s">
        <v>15</v>
      </c>
      <c r="J52" s="6">
        <v>36821</v>
      </c>
      <c r="K52" s="4">
        <v>9982082063</v>
      </c>
      <c r="L52" s="4" t="s">
        <v>30</v>
      </c>
    </row>
    <row r="53" spans="1:12" ht="14.25" customHeight="1" x14ac:dyDescent="0.25">
      <c r="A53" s="4">
        <v>50</v>
      </c>
      <c r="B53" s="4">
        <v>600568</v>
      </c>
      <c r="C53" s="4" t="s">
        <v>94</v>
      </c>
      <c r="D53" s="4" t="s">
        <v>93</v>
      </c>
      <c r="E53" s="4" t="s">
        <v>92</v>
      </c>
      <c r="F53" s="4" t="s">
        <v>3</v>
      </c>
      <c r="G53" s="4" t="s">
        <v>49</v>
      </c>
      <c r="H53" s="4"/>
      <c r="I53" s="4" t="s">
        <v>15</v>
      </c>
      <c r="J53" s="6">
        <v>37150</v>
      </c>
      <c r="K53" s="4">
        <v>7877928343</v>
      </c>
      <c r="L53" s="4" t="s">
        <v>30</v>
      </c>
    </row>
    <row r="54" spans="1:12" ht="14.25" customHeight="1" x14ac:dyDescent="0.25">
      <c r="A54" s="4">
        <v>51</v>
      </c>
      <c r="B54" s="4">
        <v>603754</v>
      </c>
      <c r="C54" s="4" t="s">
        <v>91</v>
      </c>
      <c r="D54" s="4" t="s">
        <v>90</v>
      </c>
      <c r="E54" s="4" t="s">
        <v>89</v>
      </c>
      <c r="F54" s="4" t="s">
        <v>3</v>
      </c>
      <c r="G54" s="4" t="s">
        <v>2</v>
      </c>
      <c r="H54" s="4"/>
      <c r="I54" s="4" t="s">
        <v>15</v>
      </c>
      <c r="J54" s="6">
        <v>36383</v>
      </c>
      <c r="K54" s="4">
        <v>7976534944</v>
      </c>
      <c r="L54" s="4" t="s">
        <v>30</v>
      </c>
    </row>
    <row r="55" spans="1:12" ht="14.25" customHeight="1" x14ac:dyDescent="0.25">
      <c r="A55" s="4">
        <v>52</v>
      </c>
      <c r="B55" s="4">
        <v>602648</v>
      </c>
      <c r="C55" s="4" t="s">
        <v>85</v>
      </c>
      <c r="D55" s="4" t="s">
        <v>84</v>
      </c>
      <c r="E55" s="4" t="s">
        <v>83</v>
      </c>
      <c r="F55" s="4" t="s">
        <v>3</v>
      </c>
      <c r="G55" s="4" t="s">
        <v>8</v>
      </c>
      <c r="H55" s="4"/>
      <c r="I55" s="4" t="s">
        <v>15</v>
      </c>
      <c r="J55" s="6">
        <v>36768</v>
      </c>
      <c r="K55" s="4">
        <v>9521416699</v>
      </c>
      <c r="L55" s="4" t="s">
        <v>30</v>
      </c>
    </row>
    <row r="56" spans="1:12" ht="14.25" customHeight="1" x14ac:dyDescent="0.25">
      <c r="A56" s="4">
        <v>53</v>
      </c>
      <c r="B56" s="4">
        <v>601039</v>
      </c>
      <c r="C56" s="4" t="s">
        <v>82</v>
      </c>
      <c r="D56" s="4" t="s">
        <v>81</v>
      </c>
      <c r="E56" s="4" t="s">
        <v>80</v>
      </c>
      <c r="F56" s="4" t="s">
        <v>3</v>
      </c>
      <c r="G56" s="4" t="s">
        <v>8</v>
      </c>
      <c r="H56" s="4" t="s">
        <v>16</v>
      </c>
      <c r="I56" s="4" t="s">
        <v>15</v>
      </c>
      <c r="J56" s="6">
        <v>37522</v>
      </c>
      <c r="K56" s="4">
        <v>9929940975</v>
      </c>
      <c r="L56" s="4" t="s">
        <v>30</v>
      </c>
    </row>
    <row r="57" spans="1:12" ht="14.25" customHeight="1" x14ac:dyDescent="0.25">
      <c r="A57" s="4">
        <v>54</v>
      </c>
      <c r="B57" s="4">
        <v>868335</v>
      </c>
      <c r="C57" s="4" t="s">
        <v>76</v>
      </c>
      <c r="D57" s="4" t="s">
        <v>75</v>
      </c>
      <c r="E57" s="4" t="s">
        <v>74</v>
      </c>
      <c r="F57" s="4" t="s">
        <v>3</v>
      </c>
      <c r="G57" s="4" t="s">
        <v>17</v>
      </c>
      <c r="H57" s="4"/>
      <c r="I57" s="4" t="s">
        <v>15</v>
      </c>
      <c r="J57" s="6">
        <v>37632</v>
      </c>
      <c r="K57" s="4">
        <v>9352787279</v>
      </c>
      <c r="L57" s="4" t="s">
        <v>30</v>
      </c>
    </row>
    <row r="58" spans="1:12" ht="14.25" customHeight="1" x14ac:dyDescent="0.25">
      <c r="A58" s="4">
        <v>55</v>
      </c>
      <c r="B58" s="4">
        <v>603695</v>
      </c>
      <c r="C58" s="4" t="s">
        <v>70</v>
      </c>
      <c r="D58" s="4" t="s">
        <v>69</v>
      </c>
      <c r="E58" s="4" t="s">
        <v>68</v>
      </c>
      <c r="F58" s="4" t="s">
        <v>3</v>
      </c>
      <c r="G58" s="4" t="s">
        <v>8</v>
      </c>
      <c r="H58" s="4"/>
      <c r="I58" s="4" t="s">
        <v>7</v>
      </c>
      <c r="J58" s="6">
        <v>35838</v>
      </c>
      <c r="K58" s="4">
        <v>9530343444</v>
      </c>
      <c r="L58" s="4" t="s">
        <v>30</v>
      </c>
    </row>
    <row r="59" spans="1:12" ht="14.25" customHeight="1" x14ac:dyDescent="0.25">
      <c r="A59" s="4">
        <v>56</v>
      </c>
      <c r="B59" s="4">
        <v>600191</v>
      </c>
      <c r="C59" s="4" t="s">
        <v>52</v>
      </c>
      <c r="D59" s="4" t="s">
        <v>51</v>
      </c>
      <c r="E59" s="4" t="s">
        <v>50</v>
      </c>
      <c r="F59" s="4" t="s">
        <v>3</v>
      </c>
      <c r="G59" s="4" t="s">
        <v>49</v>
      </c>
      <c r="H59" s="4"/>
      <c r="I59" s="4" t="s">
        <v>48</v>
      </c>
      <c r="J59" s="6">
        <v>37524</v>
      </c>
      <c r="K59" s="4">
        <v>7297003644</v>
      </c>
      <c r="L59" s="4" t="s">
        <v>30</v>
      </c>
    </row>
    <row r="60" spans="1:12" ht="14.25" customHeight="1" x14ac:dyDescent="0.25">
      <c r="A60" s="4">
        <v>57</v>
      </c>
      <c r="B60" s="4">
        <v>835528</v>
      </c>
      <c r="C60" s="4" t="s">
        <v>47</v>
      </c>
      <c r="D60" s="4" t="s">
        <v>46</v>
      </c>
      <c r="E60" s="4" t="s">
        <v>45</v>
      </c>
      <c r="F60" s="4" t="s">
        <v>3</v>
      </c>
      <c r="G60" s="4" t="s">
        <v>2</v>
      </c>
      <c r="H60" s="4" t="s">
        <v>16</v>
      </c>
      <c r="I60" s="4" t="s">
        <v>1</v>
      </c>
      <c r="J60" s="6">
        <v>36643</v>
      </c>
      <c r="K60" s="4">
        <v>9602669890</v>
      </c>
      <c r="L60" s="4" t="s">
        <v>30</v>
      </c>
    </row>
    <row r="61" spans="1:12" ht="14.25" customHeight="1" x14ac:dyDescent="0.25">
      <c r="A61" s="4">
        <v>58</v>
      </c>
      <c r="B61" s="4">
        <v>601722</v>
      </c>
      <c r="C61" s="4" t="s">
        <v>29</v>
      </c>
      <c r="D61" s="4" t="s">
        <v>28</v>
      </c>
      <c r="E61" s="4" t="s">
        <v>27</v>
      </c>
      <c r="F61" s="4" t="s">
        <v>3</v>
      </c>
      <c r="G61" s="4" t="s">
        <v>2</v>
      </c>
      <c r="H61" s="4"/>
      <c r="I61" s="4" t="s">
        <v>15</v>
      </c>
      <c r="J61" s="6">
        <v>37433</v>
      </c>
      <c r="K61" s="4">
        <v>7976045480</v>
      </c>
      <c r="L61" s="4" t="s">
        <v>0</v>
      </c>
    </row>
    <row r="62" spans="1:12" ht="14.25" customHeight="1" x14ac:dyDescent="0.25">
      <c r="A62" s="4">
        <v>59</v>
      </c>
      <c r="B62" s="4">
        <v>600808</v>
      </c>
      <c r="C62" s="4" t="s">
        <v>26</v>
      </c>
      <c r="D62" s="4" t="s">
        <v>25</v>
      </c>
      <c r="E62" s="4" t="s">
        <v>24</v>
      </c>
      <c r="F62" s="4" t="s">
        <v>3</v>
      </c>
      <c r="G62" s="4" t="s">
        <v>2</v>
      </c>
      <c r="H62" s="4" t="s">
        <v>16</v>
      </c>
      <c r="I62" s="4" t="s">
        <v>15</v>
      </c>
      <c r="J62" s="6">
        <v>36838</v>
      </c>
      <c r="K62" s="4">
        <v>8290516908</v>
      </c>
      <c r="L62" s="4" t="s">
        <v>0</v>
      </c>
    </row>
    <row r="63" spans="1:12" ht="14.25" customHeight="1" x14ac:dyDescent="0.25">
      <c r="A63" s="4">
        <v>60</v>
      </c>
      <c r="B63" s="4">
        <v>600910</v>
      </c>
      <c r="C63" s="4" t="s">
        <v>14</v>
      </c>
      <c r="D63" s="4" t="s">
        <v>13</v>
      </c>
      <c r="E63" s="4" t="s">
        <v>12</v>
      </c>
      <c r="F63" s="4" t="s">
        <v>3</v>
      </c>
      <c r="G63" s="4" t="s">
        <v>8</v>
      </c>
      <c r="H63" s="4"/>
      <c r="I63" s="4" t="s">
        <v>7</v>
      </c>
      <c r="J63" s="6">
        <v>36418</v>
      </c>
      <c r="K63" s="4">
        <v>9413162081</v>
      </c>
      <c r="L63" s="4" t="s">
        <v>0</v>
      </c>
    </row>
    <row r="64" spans="1:12" ht="14.25" customHeight="1" x14ac:dyDescent="0.25">
      <c r="A64" s="4">
        <v>61</v>
      </c>
      <c r="B64" s="4">
        <v>825541</v>
      </c>
      <c r="C64" s="4" t="s">
        <v>11</v>
      </c>
      <c r="D64" s="4" t="s">
        <v>10</v>
      </c>
      <c r="E64" s="4" t="s">
        <v>9</v>
      </c>
      <c r="F64" s="4" t="s">
        <v>3</v>
      </c>
      <c r="G64" s="4" t="s">
        <v>8</v>
      </c>
      <c r="H64" s="4"/>
      <c r="I64" s="4" t="s">
        <v>7</v>
      </c>
      <c r="J64" s="6">
        <v>35985</v>
      </c>
      <c r="K64" s="4">
        <v>7412881060</v>
      </c>
      <c r="L64" s="4" t="s">
        <v>0</v>
      </c>
    </row>
    <row r="65" spans="1:13" ht="14.25" customHeight="1" x14ac:dyDescent="0.25">
      <c r="A65" s="4">
        <v>62</v>
      </c>
      <c r="B65" s="4">
        <v>603707</v>
      </c>
      <c r="C65" s="4" t="s">
        <v>6</v>
      </c>
      <c r="D65" s="4" t="s">
        <v>5</v>
      </c>
      <c r="E65" s="4" t="s">
        <v>4</v>
      </c>
      <c r="F65" s="4" t="s">
        <v>3</v>
      </c>
      <c r="G65" s="4" t="s">
        <v>2</v>
      </c>
      <c r="H65" s="4"/>
      <c r="I65" s="4" t="s">
        <v>1</v>
      </c>
      <c r="J65" s="6">
        <v>36773</v>
      </c>
      <c r="K65" s="4">
        <v>8690331181</v>
      </c>
      <c r="L65" s="4" t="s">
        <v>0</v>
      </c>
    </row>
    <row r="66" spans="1:13" ht="14.25" customHeight="1" x14ac:dyDescent="0.25"/>
    <row r="67" spans="1:13" ht="14.25" customHeight="1" x14ac:dyDescent="0.25"/>
    <row r="68" spans="1:13" ht="14.25" customHeight="1" x14ac:dyDescent="0.25"/>
    <row r="69" spans="1:13" ht="14.25" customHeight="1" x14ac:dyDescent="0.25">
      <c r="A69" s="234" t="s">
        <v>311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</row>
    <row r="70" spans="1:13" ht="14.25" customHeight="1" x14ac:dyDescent="0.25">
      <c r="A70" s="234" t="s">
        <v>310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</row>
    <row r="71" spans="1:13" ht="14.25" customHeight="1" x14ac:dyDescent="0.25">
      <c r="A71" s="4" t="s">
        <v>309</v>
      </c>
      <c r="B71" s="4" t="s">
        <v>308</v>
      </c>
      <c r="C71" s="4" t="s">
        <v>307</v>
      </c>
      <c r="D71" s="4" t="s">
        <v>306</v>
      </c>
      <c r="E71" s="4" t="s">
        <v>305</v>
      </c>
      <c r="F71" s="4" t="s">
        <v>304</v>
      </c>
      <c r="G71" s="4" t="s">
        <v>303</v>
      </c>
      <c r="H71" s="4" t="s">
        <v>302</v>
      </c>
      <c r="I71" s="4" t="s">
        <v>301</v>
      </c>
      <c r="J71" s="4" t="s">
        <v>300</v>
      </c>
      <c r="K71" s="4" t="s">
        <v>299</v>
      </c>
      <c r="L71" s="4" t="s">
        <v>298</v>
      </c>
      <c r="M71" s="4" t="s">
        <v>307</v>
      </c>
    </row>
    <row r="72" spans="1:13" ht="14.25" customHeight="1" x14ac:dyDescent="0.25">
      <c r="A72" s="4">
        <v>1</v>
      </c>
      <c r="B72" s="4">
        <v>603142</v>
      </c>
      <c r="C72" s="4" t="s">
        <v>260</v>
      </c>
      <c r="D72" s="4" t="s">
        <v>259</v>
      </c>
      <c r="E72" s="4" t="s">
        <v>258</v>
      </c>
      <c r="F72" s="4" t="s">
        <v>3</v>
      </c>
      <c r="G72" s="4" t="s">
        <v>49</v>
      </c>
      <c r="H72" s="4"/>
      <c r="I72" s="4" t="s">
        <v>15</v>
      </c>
      <c r="J72" s="6">
        <v>36521</v>
      </c>
      <c r="K72" s="4">
        <v>8764026850</v>
      </c>
      <c r="L72" s="4" t="s">
        <v>98</v>
      </c>
      <c r="M72" s="4" t="s">
        <v>260</v>
      </c>
    </row>
    <row r="73" spans="1:13" ht="14.25" customHeight="1" x14ac:dyDescent="0.25">
      <c r="A73" s="4">
        <v>2</v>
      </c>
      <c r="B73" s="4">
        <v>603309</v>
      </c>
      <c r="C73" s="4" t="s">
        <v>347</v>
      </c>
      <c r="D73" s="4" t="s">
        <v>348</v>
      </c>
      <c r="E73" s="4" t="s">
        <v>349</v>
      </c>
      <c r="F73" s="4" t="s">
        <v>3</v>
      </c>
      <c r="G73" s="4" t="s">
        <v>17</v>
      </c>
      <c r="H73" s="4"/>
      <c r="I73" s="4" t="s">
        <v>15</v>
      </c>
      <c r="J73" s="6">
        <v>36346</v>
      </c>
      <c r="K73" s="4">
        <v>7414096977</v>
      </c>
      <c r="L73" s="4" t="s">
        <v>98</v>
      </c>
      <c r="M73" s="4" t="s">
        <v>347</v>
      </c>
    </row>
    <row r="74" spans="1:13" ht="14.25" customHeight="1" x14ac:dyDescent="0.25">
      <c r="A74" s="4">
        <v>3</v>
      </c>
      <c r="B74" s="4">
        <v>600539</v>
      </c>
      <c r="C74" s="4" t="s">
        <v>203</v>
      </c>
      <c r="D74" s="4" t="s">
        <v>202</v>
      </c>
      <c r="E74" s="4" t="s">
        <v>201</v>
      </c>
      <c r="F74" s="4" t="s">
        <v>3</v>
      </c>
      <c r="G74" s="4" t="s">
        <v>8</v>
      </c>
      <c r="H74" s="4"/>
      <c r="I74" s="4" t="s">
        <v>15</v>
      </c>
      <c r="J74" s="6">
        <v>36442</v>
      </c>
      <c r="K74" s="4">
        <v>8690401263</v>
      </c>
      <c r="L74" s="4" t="s">
        <v>98</v>
      </c>
      <c r="M74" s="4" t="s">
        <v>203</v>
      </c>
    </row>
    <row r="75" spans="1:13" ht="14.25" customHeight="1" x14ac:dyDescent="0.25">
      <c r="A75" s="4">
        <v>4</v>
      </c>
      <c r="B75" s="4">
        <v>863155</v>
      </c>
      <c r="C75" s="4" t="s">
        <v>165</v>
      </c>
      <c r="D75" s="4" t="s">
        <v>164</v>
      </c>
      <c r="E75" s="4" t="s">
        <v>163</v>
      </c>
      <c r="F75" s="4" t="s">
        <v>3</v>
      </c>
      <c r="G75" s="4" t="s">
        <v>37</v>
      </c>
      <c r="H75" s="4"/>
      <c r="I75" s="4" t="s">
        <v>36</v>
      </c>
      <c r="J75" s="6">
        <v>36540</v>
      </c>
      <c r="K75" s="4">
        <v>8949341357</v>
      </c>
      <c r="L75" s="4" t="s">
        <v>98</v>
      </c>
      <c r="M75" s="4" t="s">
        <v>165</v>
      </c>
    </row>
    <row r="76" spans="1:13" ht="14.25" customHeight="1" x14ac:dyDescent="0.25">
      <c r="A76" s="4">
        <v>5</v>
      </c>
      <c r="B76" s="4">
        <v>575244</v>
      </c>
      <c r="C76" s="4" t="s">
        <v>350</v>
      </c>
      <c r="D76" s="4" t="s">
        <v>351</v>
      </c>
      <c r="E76" s="4" t="s">
        <v>352</v>
      </c>
      <c r="F76" s="4" t="s">
        <v>3</v>
      </c>
      <c r="G76" s="4" t="s">
        <v>8</v>
      </c>
      <c r="H76" s="4"/>
      <c r="I76" s="4" t="s">
        <v>7</v>
      </c>
      <c r="J76" s="6">
        <v>36223</v>
      </c>
      <c r="K76" s="4">
        <v>8306031102</v>
      </c>
      <c r="L76" s="4" t="s">
        <v>98</v>
      </c>
      <c r="M76" s="4" t="s">
        <v>350</v>
      </c>
    </row>
    <row r="77" spans="1:13" ht="14.25" customHeight="1" x14ac:dyDescent="0.25">
      <c r="A77" s="4">
        <v>6</v>
      </c>
      <c r="B77" s="4">
        <v>578713</v>
      </c>
      <c r="C77" s="4" t="s">
        <v>353</v>
      </c>
      <c r="D77" s="4" t="s">
        <v>354</v>
      </c>
      <c r="E77" s="4" t="s">
        <v>180</v>
      </c>
      <c r="F77" s="4" t="s">
        <v>3</v>
      </c>
      <c r="G77" s="4" t="s">
        <v>8</v>
      </c>
      <c r="H77" s="4"/>
      <c r="I77" s="4" t="s">
        <v>7</v>
      </c>
      <c r="J77" s="6">
        <v>37537</v>
      </c>
      <c r="K77" s="4">
        <v>9166961953</v>
      </c>
      <c r="L77" s="4" t="s">
        <v>98</v>
      </c>
      <c r="M77" s="4" t="s">
        <v>353</v>
      </c>
    </row>
    <row r="78" spans="1:13" ht="14.25" customHeight="1" x14ac:dyDescent="0.25">
      <c r="A78" s="4">
        <v>7</v>
      </c>
      <c r="B78" s="4">
        <v>603785</v>
      </c>
      <c r="C78" s="4" t="s">
        <v>355</v>
      </c>
      <c r="D78" s="4" t="s">
        <v>356</v>
      </c>
      <c r="E78" s="4" t="s">
        <v>357</v>
      </c>
      <c r="F78" s="4" t="s">
        <v>3</v>
      </c>
      <c r="G78" s="4" t="s">
        <v>8</v>
      </c>
      <c r="H78" s="4"/>
      <c r="I78" s="4" t="s">
        <v>7</v>
      </c>
      <c r="J78" s="6">
        <v>36550</v>
      </c>
      <c r="K78" s="4">
        <v>8385064001</v>
      </c>
      <c r="L78" s="4" t="s">
        <v>98</v>
      </c>
      <c r="M78" s="4" t="s">
        <v>355</v>
      </c>
    </row>
    <row r="79" spans="1:13" ht="14.25" customHeight="1" x14ac:dyDescent="0.25">
      <c r="A79" s="4">
        <v>8</v>
      </c>
      <c r="B79" s="4">
        <v>861888</v>
      </c>
      <c r="C79" s="4" t="s">
        <v>358</v>
      </c>
      <c r="D79" s="4" t="s">
        <v>359</v>
      </c>
      <c r="E79" s="4" t="s">
        <v>360</v>
      </c>
      <c r="F79" s="4" t="s">
        <v>3</v>
      </c>
      <c r="G79" s="4" t="s">
        <v>37</v>
      </c>
      <c r="H79" s="4"/>
      <c r="I79" s="4" t="s">
        <v>36</v>
      </c>
      <c r="J79" s="6">
        <v>37473</v>
      </c>
      <c r="K79" s="4">
        <v>7742616694</v>
      </c>
      <c r="L79" s="4" t="s">
        <v>98</v>
      </c>
      <c r="M79" s="4" t="s">
        <v>358</v>
      </c>
    </row>
    <row r="80" spans="1:13" ht="14.25" customHeight="1" x14ac:dyDescent="0.25">
      <c r="A80" s="4">
        <v>9</v>
      </c>
      <c r="B80" s="4">
        <v>578806</v>
      </c>
      <c r="C80" s="4" t="s">
        <v>268</v>
      </c>
      <c r="D80" s="4" t="s">
        <v>361</v>
      </c>
      <c r="E80" s="4" t="s">
        <v>123</v>
      </c>
      <c r="F80" s="4" t="s">
        <v>3</v>
      </c>
      <c r="G80" s="4" t="s">
        <v>8</v>
      </c>
      <c r="H80" s="4"/>
      <c r="I80" s="4" t="s">
        <v>7</v>
      </c>
      <c r="J80" s="6">
        <v>36618</v>
      </c>
      <c r="K80" s="4">
        <v>9521300674</v>
      </c>
      <c r="L80" s="4" t="s">
        <v>98</v>
      </c>
      <c r="M80" s="4" t="s">
        <v>268</v>
      </c>
    </row>
    <row r="81" spans="1:13" ht="15" customHeight="1" x14ac:dyDescent="0.25">
      <c r="A81" s="4">
        <v>10</v>
      </c>
      <c r="B81" s="4">
        <v>709806</v>
      </c>
      <c r="C81" s="48" t="s">
        <v>625</v>
      </c>
      <c r="D81" s="4" t="s">
        <v>363</v>
      </c>
      <c r="E81" s="4" t="s">
        <v>364</v>
      </c>
      <c r="F81" s="4" t="s">
        <v>3</v>
      </c>
      <c r="G81" s="4" t="s">
        <v>8</v>
      </c>
      <c r="H81" s="4"/>
      <c r="I81" s="4" t="s">
        <v>7</v>
      </c>
      <c r="J81" s="6">
        <v>36456</v>
      </c>
      <c r="K81" s="4">
        <v>9680879553</v>
      </c>
      <c r="L81" s="4" t="s">
        <v>98</v>
      </c>
    </row>
    <row r="82" spans="1:13" ht="15.75" customHeight="1" x14ac:dyDescent="0.25">
      <c r="A82" s="4">
        <v>11</v>
      </c>
      <c r="B82" s="4">
        <v>891580</v>
      </c>
      <c r="C82" s="4" t="s">
        <v>365</v>
      </c>
      <c r="D82" s="4" t="s">
        <v>366</v>
      </c>
      <c r="E82" s="4" t="s">
        <v>367</v>
      </c>
      <c r="F82" s="4" t="s">
        <v>3</v>
      </c>
      <c r="G82" s="4" t="s">
        <v>8</v>
      </c>
      <c r="H82" s="4"/>
      <c r="I82" s="4" t="s">
        <v>7</v>
      </c>
      <c r="J82" s="6">
        <v>35888</v>
      </c>
      <c r="K82" s="4">
        <v>8503959578</v>
      </c>
      <c r="L82" s="4" t="s">
        <v>98</v>
      </c>
      <c r="M82" s="4" t="s">
        <v>365</v>
      </c>
    </row>
    <row r="83" spans="1:13" ht="12" customHeight="1" x14ac:dyDescent="0.25">
      <c r="A83" s="4">
        <v>12</v>
      </c>
      <c r="B83" s="4">
        <v>711031</v>
      </c>
      <c r="C83" s="4" t="s">
        <v>368</v>
      </c>
      <c r="D83" s="4" t="s">
        <v>369</v>
      </c>
      <c r="E83" s="4" t="s">
        <v>370</v>
      </c>
      <c r="F83" s="4" t="s">
        <v>3</v>
      </c>
      <c r="G83" s="4" t="s">
        <v>37</v>
      </c>
      <c r="H83" s="4"/>
      <c r="I83" s="4" t="s">
        <v>36</v>
      </c>
      <c r="J83" s="6">
        <v>37836</v>
      </c>
      <c r="K83" s="4">
        <v>8003664142</v>
      </c>
      <c r="L83" s="4" t="s">
        <v>98</v>
      </c>
      <c r="M83" s="4" t="s">
        <v>368</v>
      </c>
    </row>
    <row r="84" spans="1:13" ht="12" customHeight="1" x14ac:dyDescent="0.25">
      <c r="A84" s="4">
        <v>13</v>
      </c>
      <c r="B84" s="4">
        <v>578413</v>
      </c>
      <c r="C84" s="4" t="s">
        <v>139</v>
      </c>
      <c r="D84" s="4" t="s">
        <v>138</v>
      </c>
      <c r="E84" s="4" t="s">
        <v>137</v>
      </c>
      <c r="F84" s="4" t="s">
        <v>3</v>
      </c>
      <c r="G84" s="4" t="s">
        <v>49</v>
      </c>
      <c r="H84" s="4"/>
      <c r="I84" s="4" t="s">
        <v>48</v>
      </c>
      <c r="J84" s="6">
        <v>36781</v>
      </c>
      <c r="K84" s="4">
        <v>9664422951</v>
      </c>
      <c r="L84" s="4" t="s">
        <v>98</v>
      </c>
      <c r="M84" s="4" t="s">
        <v>139</v>
      </c>
    </row>
    <row r="85" spans="1:13" ht="12" customHeight="1" x14ac:dyDescent="0.25">
      <c r="A85" s="4">
        <v>14</v>
      </c>
      <c r="B85" s="4">
        <v>596347</v>
      </c>
      <c r="C85" s="4" t="s">
        <v>133</v>
      </c>
      <c r="D85" s="4" t="s">
        <v>132</v>
      </c>
      <c r="E85" s="4" t="s">
        <v>123</v>
      </c>
      <c r="F85" s="4" t="s">
        <v>3</v>
      </c>
      <c r="G85" s="4" t="s">
        <v>32</v>
      </c>
      <c r="H85" s="4"/>
      <c r="I85" s="4" t="s">
        <v>31</v>
      </c>
      <c r="J85" s="6">
        <v>37305</v>
      </c>
      <c r="K85" s="4">
        <v>7412907921</v>
      </c>
      <c r="L85" s="4" t="s">
        <v>98</v>
      </c>
      <c r="M85" s="4" t="s">
        <v>133</v>
      </c>
    </row>
    <row r="86" spans="1:13" ht="12" customHeight="1" x14ac:dyDescent="0.25">
      <c r="A86" s="4">
        <v>15</v>
      </c>
      <c r="B86" s="4">
        <v>574955</v>
      </c>
      <c r="C86" s="4" t="s">
        <v>125</v>
      </c>
      <c r="D86" s="4" t="s">
        <v>124</v>
      </c>
      <c r="E86" s="4" t="s">
        <v>123</v>
      </c>
      <c r="F86" s="4" t="s">
        <v>3</v>
      </c>
      <c r="G86" s="4" t="s">
        <v>49</v>
      </c>
      <c r="H86" s="4"/>
      <c r="I86" s="4" t="s">
        <v>48</v>
      </c>
      <c r="J86" s="6">
        <v>36347</v>
      </c>
      <c r="K86" s="4">
        <v>9351557300</v>
      </c>
      <c r="L86" s="4" t="s">
        <v>98</v>
      </c>
      <c r="M86" s="4" t="s">
        <v>125</v>
      </c>
    </row>
    <row r="87" spans="1:13" ht="12" customHeight="1" x14ac:dyDescent="0.25">
      <c r="A87" s="4">
        <v>16</v>
      </c>
      <c r="B87" s="4">
        <v>735469</v>
      </c>
      <c r="C87" s="4" t="s">
        <v>113</v>
      </c>
      <c r="D87" s="4" t="s">
        <v>112</v>
      </c>
      <c r="E87" s="4" t="s">
        <v>111</v>
      </c>
      <c r="F87" s="4" t="s">
        <v>3</v>
      </c>
      <c r="G87" s="4" t="s">
        <v>49</v>
      </c>
      <c r="H87" s="4"/>
      <c r="I87" s="4" t="s">
        <v>48</v>
      </c>
      <c r="J87" s="6">
        <v>36114</v>
      </c>
      <c r="K87" s="4">
        <v>8875615175</v>
      </c>
      <c r="L87" s="4" t="s">
        <v>98</v>
      </c>
      <c r="M87" s="4" t="s">
        <v>113</v>
      </c>
    </row>
    <row r="88" spans="1:13" ht="12" customHeight="1" x14ac:dyDescent="0.25">
      <c r="A88" s="4">
        <v>17</v>
      </c>
      <c r="B88" s="4">
        <v>577158</v>
      </c>
      <c r="C88" s="4" t="s">
        <v>371</v>
      </c>
      <c r="D88" s="4" t="s">
        <v>372</v>
      </c>
      <c r="E88" s="4" t="s">
        <v>373</v>
      </c>
      <c r="F88" s="4" t="s">
        <v>3</v>
      </c>
      <c r="G88" s="4" t="s">
        <v>49</v>
      </c>
      <c r="H88" s="4"/>
      <c r="I88" s="4" t="s">
        <v>48</v>
      </c>
      <c r="J88" s="6">
        <v>35284</v>
      </c>
      <c r="K88" s="4">
        <v>8619692902</v>
      </c>
      <c r="L88" s="4" t="s">
        <v>98</v>
      </c>
      <c r="M88" s="4" t="s">
        <v>371</v>
      </c>
    </row>
    <row r="89" spans="1:13" ht="12" customHeight="1" x14ac:dyDescent="0.25">
      <c r="A89" s="4">
        <v>18</v>
      </c>
      <c r="B89" s="4">
        <v>600465</v>
      </c>
      <c r="C89" s="4" t="s">
        <v>374</v>
      </c>
      <c r="D89" s="4" t="s">
        <v>375</v>
      </c>
      <c r="E89" s="4" t="s">
        <v>376</v>
      </c>
      <c r="F89" s="4" t="s">
        <v>3</v>
      </c>
      <c r="G89" s="4" t="s">
        <v>49</v>
      </c>
      <c r="H89" s="4"/>
      <c r="I89" s="4" t="s">
        <v>48</v>
      </c>
      <c r="J89" s="6">
        <v>37090</v>
      </c>
      <c r="K89" s="4">
        <v>9252119044</v>
      </c>
      <c r="L89" s="4" t="s">
        <v>98</v>
      </c>
      <c r="M89" s="4" t="s">
        <v>374</v>
      </c>
    </row>
    <row r="90" spans="1:13" ht="12" customHeight="1" x14ac:dyDescent="0.25">
      <c r="A90" s="4">
        <v>19</v>
      </c>
      <c r="B90" s="4">
        <v>603398</v>
      </c>
      <c r="C90" s="4" t="s">
        <v>377</v>
      </c>
      <c r="D90" s="4" t="s">
        <v>378</v>
      </c>
      <c r="E90" s="4" t="s">
        <v>379</v>
      </c>
      <c r="F90" s="4" t="s">
        <v>3</v>
      </c>
      <c r="G90" s="4" t="s">
        <v>49</v>
      </c>
      <c r="H90" s="4"/>
      <c r="I90" s="4" t="s">
        <v>48</v>
      </c>
      <c r="J90" s="6">
        <v>37544</v>
      </c>
      <c r="K90" s="4">
        <v>9928274638</v>
      </c>
      <c r="L90" s="4" t="s">
        <v>98</v>
      </c>
      <c r="M90" s="4" t="s">
        <v>377</v>
      </c>
    </row>
    <row r="91" spans="1:13" ht="12" customHeight="1" x14ac:dyDescent="0.25">
      <c r="A91" s="4">
        <v>20</v>
      </c>
      <c r="B91" s="4">
        <v>738250</v>
      </c>
      <c r="C91" s="4" t="s">
        <v>380</v>
      </c>
      <c r="D91" s="4" t="s">
        <v>381</v>
      </c>
      <c r="E91" s="4" t="s">
        <v>382</v>
      </c>
      <c r="F91" s="4" t="s">
        <v>3</v>
      </c>
      <c r="G91" s="4" t="s">
        <v>49</v>
      </c>
      <c r="H91" s="4"/>
      <c r="I91" s="4" t="s">
        <v>48</v>
      </c>
      <c r="J91" s="6">
        <v>35859</v>
      </c>
      <c r="K91" s="4">
        <v>7742476655</v>
      </c>
      <c r="L91" s="4" t="s">
        <v>98</v>
      </c>
      <c r="M91" s="4" t="s">
        <v>380</v>
      </c>
    </row>
    <row r="92" spans="1:13" ht="12" customHeight="1" x14ac:dyDescent="0.25">
      <c r="A92" s="4">
        <v>21</v>
      </c>
      <c r="B92" s="4">
        <v>892917</v>
      </c>
      <c r="C92" s="4" t="s">
        <v>626</v>
      </c>
      <c r="D92" s="4" t="s">
        <v>384</v>
      </c>
      <c r="E92" s="4" t="s">
        <v>385</v>
      </c>
      <c r="F92" s="4" t="s">
        <v>3</v>
      </c>
      <c r="G92" s="4" t="s">
        <v>37</v>
      </c>
      <c r="H92" s="4"/>
      <c r="I92" s="4" t="s">
        <v>41</v>
      </c>
      <c r="J92" s="6">
        <v>36664</v>
      </c>
      <c r="K92" s="4">
        <v>8949166360</v>
      </c>
      <c r="L92" s="4" t="s">
        <v>98</v>
      </c>
    </row>
    <row r="93" spans="1:13" ht="12" customHeight="1" x14ac:dyDescent="0.25">
      <c r="A93" s="4">
        <v>22</v>
      </c>
      <c r="B93" s="4">
        <v>830778</v>
      </c>
      <c r="C93" s="4" t="s">
        <v>386</v>
      </c>
      <c r="D93" s="4" t="s">
        <v>25</v>
      </c>
      <c r="E93" s="4" t="s">
        <v>387</v>
      </c>
      <c r="F93" s="4" t="s">
        <v>3</v>
      </c>
      <c r="G93" s="4" t="s">
        <v>37</v>
      </c>
      <c r="H93" s="4"/>
      <c r="I93" s="4" t="s">
        <v>41</v>
      </c>
      <c r="J93" s="6">
        <v>34469</v>
      </c>
      <c r="K93" s="4">
        <v>8890272830</v>
      </c>
      <c r="L93" s="4" t="s">
        <v>98</v>
      </c>
      <c r="M93" s="4" t="s">
        <v>386</v>
      </c>
    </row>
    <row r="94" spans="1:13" ht="12" customHeight="1" x14ac:dyDescent="0.25">
      <c r="A94" s="4">
        <v>23</v>
      </c>
      <c r="B94" s="4">
        <v>601309</v>
      </c>
      <c r="C94" s="4" t="s">
        <v>79</v>
      </c>
      <c r="D94" s="4" t="s">
        <v>78</v>
      </c>
      <c r="E94" s="4" t="s">
        <v>77</v>
      </c>
      <c r="F94" s="4" t="s">
        <v>3</v>
      </c>
      <c r="G94" s="4" t="s">
        <v>2</v>
      </c>
      <c r="H94" s="4"/>
      <c r="I94" s="4" t="s">
        <v>15</v>
      </c>
      <c r="J94" s="6">
        <v>36693</v>
      </c>
      <c r="K94" s="4">
        <v>9929530242</v>
      </c>
      <c r="L94" s="4" t="s">
        <v>30</v>
      </c>
      <c r="M94" s="4" t="s">
        <v>79</v>
      </c>
    </row>
    <row r="95" spans="1:13" ht="12" customHeight="1" x14ac:dyDescent="0.25">
      <c r="A95" s="4">
        <v>24</v>
      </c>
      <c r="B95" s="4">
        <v>600776</v>
      </c>
      <c r="C95" s="4" t="s">
        <v>67</v>
      </c>
      <c r="D95" s="4" t="s">
        <v>66</v>
      </c>
      <c r="E95" s="4" t="s">
        <v>65</v>
      </c>
      <c r="F95" s="4" t="s">
        <v>3</v>
      </c>
      <c r="G95" s="4" t="s">
        <v>8</v>
      </c>
      <c r="H95" s="4"/>
      <c r="I95" s="4" t="s">
        <v>15</v>
      </c>
      <c r="J95" s="6">
        <v>36417</v>
      </c>
      <c r="K95" s="4">
        <v>9461141049</v>
      </c>
      <c r="L95" s="4" t="s">
        <v>30</v>
      </c>
      <c r="M95" s="4" t="s">
        <v>67</v>
      </c>
    </row>
    <row r="96" spans="1:13" ht="12" customHeight="1" x14ac:dyDescent="0.25">
      <c r="A96" s="4">
        <v>25</v>
      </c>
      <c r="B96" s="4">
        <v>600473</v>
      </c>
      <c r="C96" s="4" t="s">
        <v>388</v>
      </c>
      <c r="D96" s="4" t="s">
        <v>389</v>
      </c>
      <c r="E96" s="4" t="s">
        <v>390</v>
      </c>
      <c r="F96" s="4" t="s">
        <v>3</v>
      </c>
      <c r="G96" s="4" t="s">
        <v>261</v>
      </c>
      <c r="H96" s="4" t="s">
        <v>16</v>
      </c>
      <c r="I96" s="4" t="s">
        <v>15</v>
      </c>
      <c r="J96" s="6">
        <v>36541</v>
      </c>
      <c r="K96" s="4">
        <v>9929640341</v>
      </c>
      <c r="L96" s="4" t="s">
        <v>30</v>
      </c>
      <c r="M96" s="4" t="s">
        <v>388</v>
      </c>
    </row>
    <row r="97" spans="1:13" ht="12" customHeight="1" x14ac:dyDescent="0.25">
      <c r="A97" s="4">
        <v>26</v>
      </c>
      <c r="B97" s="4">
        <v>601816</v>
      </c>
      <c r="C97" s="4" t="s">
        <v>391</v>
      </c>
      <c r="D97" s="4" t="s">
        <v>392</v>
      </c>
      <c r="E97" s="4" t="s">
        <v>393</v>
      </c>
      <c r="F97" s="4" t="s">
        <v>3</v>
      </c>
      <c r="G97" s="4" t="s">
        <v>8</v>
      </c>
      <c r="H97" s="4"/>
      <c r="I97" s="4" t="s">
        <v>15</v>
      </c>
      <c r="J97" s="6">
        <v>36149</v>
      </c>
      <c r="K97" s="4">
        <v>7689865462</v>
      </c>
      <c r="L97" s="4" t="s">
        <v>30</v>
      </c>
      <c r="M97" s="4" t="s">
        <v>391</v>
      </c>
    </row>
    <row r="98" spans="1:13" ht="12" customHeight="1" x14ac:dyDescent="0.25">
      <c r="A98" s="4">
        <v>27</v>
      </c>
      <c r="B98" s="4">
        <v>601721</v>
      </c>
      <c r="C98" s="4" t="s">
        <v>394</v>
      </c>
      <c r="D98" s="4" t="s">
        <v>395</v>
      </c>
      <c r="E98" s="4" t="s">
        <v>396</v>
      </c>
      <c r="F98" s="4" t="s">
        <v>3</v>
      </c>
      <c r="G98" s="4" t="s">
        <v>8</v>
      </c>
      <c r="H98" s="4"/>
      <c r="I98" s="4" t="s">
        <v>15</v>
      </c>
      <c r="J98" s="6">
        <v>36149</v>
      </c>
      <c r="K98" s="4">
        <v>8000766101</v>
      </c>
      <c r="L98" s="4" t="s">
        <v>30</v>
      </c>
      <c r="M98" s="4" t="s">
        <v>394</v>
      </c>
    </row>
    <row r="99" spans="1:13" ht="12" customHeight="1" x14ac:dyDescent="0.25">
      <c r="A99" s="4">
        <v>28</v>
      </c>
      <c r="B99" s="4">
        <v>601353</v>
      </c>
      <c r="C99" s="4" t="s">
        <v>627</v>
      </c>
      <c r="D99" s="4" t="s">
        <v>398</v>
      </c>
      <c r="E99" s="4" t="s">
        <v>399</v>
      </c>
      <c r="F99" s="4" t="s">
        <v>3</v>
      </c>
      <c r="G99" s="4" t="s">
        <v>8</v>
      </c>
      <c r="H99" s="4"/>
      <c r="I99" s="4" t="s">
        <v>7</v>
      </c>
      <c r="J99" s="6">
        <v>36080</v>
      </c>
      <c r="K99" s="4">
        <v>7014721990</v>
      </c>
      <c r="L99" s="4" t="s">
        <v>30</v>
      </c>
    </row>
    <row r="100" spans="1:13" ht="12" customHeight="1" x14ac:dyDescent="0.25">
      <c r="A100" s="4">
        <v>29</v>
      </c>
      <c r="B100" s="4">
        <v>601482</v>
      </c>
      <c r="C100" s="4" t="s">
        <v>628</v>
      </c>
      <c r="D100" s="4" t="s">
        <v>401</v>
      </c>
      <c r="E100" s="4" t="s">
        <v>402</v>
      </c>
      <c r="F100" s="4" t="s">
        <v>3</v>
      </c>
      <c r="G100" s="4" t="s">
        <v>8</v>
      </c>
      <c r="H100" s="4"/>
      <c r="I100" s="4" t="s">
        <v>7</v>
      </c>
      <c r="J100" s="6">
        <v>36708</v>
      </c>
      <c r="K100" s="4">
        <v>9602197442</v>
      </c>
      <c r="L100" s="4" t="s">
        <v>30</v>
      </c>
    </row>
    <row r="101" spans="1:13" ht="12" customHeight="1" x14ac:dyDescent="0.25">
      <c r="A101" s="4">
        <v>30</v>
      </c>
      <c r="B101" s="4">
        <v>602460</v>
      </c>
      <c r="C101" s="4" t="s">
        <v>403</v>
      </c>
      <c r="D101" s="4" t="s">
        <v>404</v>
      </c>
      <c r="E101" s="4" t="s">
        <v>405</v>
      </c>
      <c r="F101" s="4" t="s">
        <v>3</v>
      </c>
      <c r="G101" s="4" t="s">
        <v>8</v>
      </c>
      <c r="H101" s="4"/>
      <c r="I101" s="4" t="s">
        <v>7</v>
      </c>
      <c r="J101" s="6">
        <v>36527</v>
      </c>
      <c r="K101" s="4">
        <v>8529388751</v>
      </c>
      <c r="L101" s="4" t="s">
        <v>30</v>
      </c>
      <c r="M101" s="4" t="s">
        <v>403</v>
      </c>
    </row>
    <row r="102" spans="1:13" ht="12" customHeight="1" x14ac:dyDescent="0.25">
      <c r="A102" s="4">
        <v>31</v>
      </c>
      <c r="B102" s="4">
        <v>603348</v>
      </c>
      <c r="C102" s="48" t="s">
        <v>629</v>
      </c>
      <c r="D102" s="4" t="s">
        <v>407</v>
      </c>
      <c r="E102" s="4" t="s">
        <v>408</v>
      </c>
      <c r="F102" s="4" t="s">
        <v>3</v>
      </c>
      <c r="G102" s="4" t="s">
        <v>8</v>
      </c>
      <c r="H102" s="4"/>
      <c r="I102" s="4" t="s">
        <v>7</v>
      </c>
      <c r="J102" s="6">
        <v>34403</v>
      </c>
      <c r="K102" s="4">
        <v>7877681300</v>
      </c>
      <c r="L102" s="4" t="s">
        <v>30</v>
      </c>
    </row>
    <row r="103" spans="1:13" ht="12" customHeight="1" x14ac:dyDescent="0.25">
      <c r="A103" s="4">
        <v>32</v>
      </c>
      <c r="B103" s="4">
        <v>602032</v>
      </c>
      <c r="C103" s="4" t="s">
        <v>55</v>
      </c>
      <c r="D103" s="4" t="s">
        <v>54</v>
      </c>
      <c r="E103" s="4" t="s">
        <v>53</v>
      </c>
      <c r="F103" s="4" t="s">
        <v>3</v>
      </c>
      <c r="G103" s="4" t="s">
        <v>49</v>
      </c>
      <c r="H103" s="4"/>
      <c r="I103" s="4" t="s">
        <v>48</v>
      </c>
      <c r="J103" s="6">
        <v>36607</v>
      </c>
      <c r="K103" s="4">
        <v>9784642315</v>
      </c>
      <c r="L103" s="4" t="s">
        <v>30</v>
      </c>
      <c r="M103" s="4" t="s">
        <v>55</v>
      </c>
    </row>
    <row r="104" spans="1:13" ht="12" customHeight="1" x14ac:dyDescent="0.25">
      <c r="A104" s="4">
        <v>33</v>
      </c>
      <c r="B104" s="4">
        <v>866924</v>
      </c>
      <c r="C104" s="4" t="s">
        <v>409</v>
      </c>
      <c r="D104" s="4" t="s">
        <v>410</v>
      </c>
      <c r="E104" s="4" t="s">
        <v>411</v>
      </c>
      <c r="F104" s="4" t="s">
        <v>3</v>
      </c>
      <c r="G104" s="4" t="s">
        <v>49</v>
      </c>
      <c r="H104" s="4"/>
      <c r="I104" s="4" t="s">
        <v>48</v>
      </c>
      <c r="J104" s="6">
        <v>36693</v>
      </c>
      <c r="K104" s="4">
        <v>7231003958</v>
      </c>
      <c r="L104" s="4" t="s">
        <v>30</v>
      </c>
      <c r="M104" s="4" t="s">
        <v>409</v>
      </c>
    </row>
    <row r="105" spans="1:13" ht="12" customHeight="1" x14ac:dyDescent="0.25">
      <c r="A105" s="4">
        <v>34</v>
      </c>
      <c r="B105" s="4">
        <v>579986</v>
      </c>
      <c r="C105" s="4" t="s">
        <v>412</v>
      </c>
      <c r="D105" s="4" t="s">
        <v>413</v>
      </c>
      <c r="E105" s="4" t="s">
        <v>414</v>
      </c>
      <c r="F105" s="4" t="s">
        <v>3</v>
      </c>
      <c r="G105" s="4" t="s">
        <v>2</v>
      </c>
      <c r="H105" s="4"/>
      <c r="I105" s="4" t="s">
        <v>1</v>
      </c>
      <c r="J105" s="6">
        <v>36608</v>
      </c>
      <c r="K105" s="4">
        <v>9166081338</v>
      </c>
      <c r="L105" s="4" t="s">
        <v>30</v>
      </c>
      <c r="M105" s="4" t="s">
        <v>412</v>
      </c>
    </row>
    <row r="106" spans="1:13" ht="23.25" customHeight="1" x14ac:dyDescent="0.25">
      <c r="A106" s="4">
        <v>35</v>
      </c>
      <c r="B106" s="4">
        <v>743123</v>
      </c>
      <c r="C106" s="4" t="s">
        <v>415</v>
      </c>
      <c r="D106" s="4" t="s">
        <v>416</v>
      </c>
      <c r="E106" s="4" t="s">
        <v>417</v>
      </c>
      <c r="F106" s="4" t="s">
        <v>3</v>
      </c>
      <c r="G106" s="4" t="s">
        <v>37</v>
      </c>
      <c r="H106" s="4"/>
      <c r="I106" s="4" t="s">
        <v>36</v>
      </c>
      <c r="J106" s="6">
        <v>36693</v>
      </c>
      <c r="K106" s="4">
        <v>9166927640</v>
      </c>
      <c r="L106" s="4" t="s">
        <v>30</v>
      </c>
      <c r="M106" s="4" t="s">
        <v>415</v>
      </c>
    </row>
    <row r="107" spans="1:13" ht="23.25" customHeight="1" x14ac:dyDescent="0.25">
      <c r="A107" s="4">
        <v>36</v>
      </c>
      <c r="B107" s="4">
        <v>621040</v>
      </c>
      <c r="C107" s="4" t="s">
        <v>418</v>
      </c>
      <c r="D107" s="4" t="s">
        <v>419</v>
      </c>
      <c r="E107" s="4" t="s">
        <v>420</v>
      </c>
      <c r="F107" s="4" t="s">
        <v>3</v>
      </c>
      <c r="G107" s="4" t="s">
        <v>37</v>
      </c>
      <c r="H107" s="4"/>
      <c r="I107" s="4" t="s">
        <v>41</v>
      </c>
      <c r="J107" s="6">
        <v>37447</v>
      </c>
      <c r="K107" s="4">
        <v>9983142653</v>
      </c>
      <c r="L107" s="4" t="s">
        <v>30</v>
      </c>
      <c r="M107" s="4" t="s">
        <v>418</v>
      </c>
    </row>
    <row r="108" spans="1:13" ht="23.25" customHeight="1" x14ac:dyDescent="0.25">
      <c r="A108" s="4">
        <v>37</v>
      </c>
      <c r="B108" s="4">
        <v>748754</v>
      </c>
      <c r="C108" s="4" t="s">
        <v>421</v>
      </c>
      <c r="D108" s="4" t="s">
        <v>422</v>
      </c>
      <c r="E108" s="4" t="s">
        <v>423</v>
      </c>
      <c r="F108" s="4" t="s">
        <v>3</v>
      </c>
      <c r="G108" s="4" t="s">
        <v>32</v>
      </c>
      <c r="H108" s="4"/>
      <c r="I108" s="4" t="s">
        <v>31</v>
      </c>
      <c r="J108" s="6">
        <v>37514</v>
      </c>
      <c r="K108" s="4">
        <v>9784470957</v>
      </c>
      <c r="L108" s="4" t="s">
        <v>30</v>
      </c>
      <c r="M108" s="4" t="s">
        <v>421</v>
      </c>
    </row>
    <row r="109" spans="1:13" ht="23.25" customHeight="1" x14ac:dyDescent="0.25">
      <c r="A109" s="4">
        <v>38</v>
      </c>
      <c r="B109" s="4">
        <v>600094</v>
      </c>
      <c r="C109" s="4" t="s">
        <v>424</v>
      </c>
      <c r="D109" s="4" t="s">
        <v>425</v>
      </c>
      <c r="E109" s="4" t="s">
        <v>426</v>
      </c>
      <c r="F109" s="4" t="s">
        <v>3</v>
      </c>
      <c r="G109" s="4" t="s">
        <v>17</v>
      </c>
      <c r="H109" s="4"/>
      <c r="I109" s="4" t="s">
        <v>15</v>
      </c>
      <c r="J109" s="6">
        <v>37337</v>
      </c>
      <c r="K109" s="4">
        <v>8690870686</v>
      </c>
      <c r="L109" s="4" t="s">
        <v>0</v>
      </c>
      <c r="M109" s="4" t="s">
        <v>424</v>
      </c>
    </row>
    <row r="112" spans="1:13" x14ac:dyDescent="0.25">
      <c r="A112" s="234" t="s">
        <v>311</v>
      </c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</row>
    <row r="113" spans="1:12" x14ac:dyDescent="0.25">
      <c r="A113" s="234" t="s">
        <v>313</v>
      </c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</row>
    <row r="114" spans="1:12" ht="22.5" x14ac:dyDescent="0.25">
      <c r="A114" s="4" t="s">
        <v>309</v>
      </c>
      <c r="B114" s="4" t="s">
        <v>308</v>
      </c>
      <c r="C114" s="4" t="s">
        <v>307</v>
      </c>
      <c r="D114" s="4" t="s">
        <v>306</v>
      </c>
      <c r="E114" s="4" t="s">
        <v>305</v>
      </c>
      <c r="F114" s="4" t="s">
        <v>304</v>
      </c>
      <c r="G114" s="4" t="s">
        <v>303</v>
      </c>
      <c r="H114" s="4" t="s">
        <v>429</v>
      </c>
      <c r="I114" s="4" t="s">
        <v>300</v>
      </c>
      <c r="J114" s="4" t="s">
        <v>299</v>
      </c>
      <c r="K114" s="4" t="s">
        <v>298</v>
      </c>
      <c r="L114" s="4"/>
    </row>
    <row r="115" spans="1:12" x14ac:dyDescent="0.25">
      <c r="A115" s="4">
        <v>1</v>
      </c>
      <c r="B115" s="4">
        <v>602869</v>
      </c>
      <c r="C115" s="4" t="s">
        <v>297</v>
      </c>
      <c r="D115" s="4" t="s">
        <v>296</v>
      </c>
      <c r="E115" s="4" t="s">
        <v>295</v>
      </c>
      <c r="F115" s="4" t="s">
        <v>3</v>
      </c>
      <c r="G115" s="4" t="s">
        <v>2</v>
      </c>
      <c r="H115" s="4"/>
      <c r="I115" s="6">
        <v>37282</v>
      </c>
      <c r="J115" s="4">
        <v>9462561612</v>
      </c>
      <c r="K115" s="4" t="s">
        <v>98</v>
      </c>
      <c r="L115" s="4"/>
    </row>
    <row r="116" spans="1:12" ht="20.25" customHeight="1" x14ac:dyDescent="0.25">
      <c r="A116" s="4">
        <v>2</v>
      </c>
      <c r="B116" s="4">
        <v>601636</v>
      </c>
      <c r="C116" s="4" t="s">
        <v>294</v>
      </c>
      <c r="D116" s="4" t="s">
        <v>293</v>
      </c>
      <c r="E116" s="4" t="s">
        <v>292</v>
      </c>
      <c r="F116" s="4" t="s">
        <v>3</v>
      </c>
      <c r="G116" s="4" t="s">
        <v>17</v>
      </c>
      <c r="H116" s="4"/>
      <c r="I116" s="6">
        <v>37159</v>
      </c>
      <c r="J116" s="4">
        <v>7742762456</v>
      </c>
      <c r="K116" s="4" t="s">
        <v>98</v>
      </c>
      <c r="L116" s="4"/>
    </row>
    <row r="117" spans="1:12" ht="20.25" customHeight="1" x14ac:dyDescent="0.25">
      <c r="A117" s="4">
        <v>3</v>
      </c>
      <c r="B117" s="4">
        <v>602232</v>
      </c>
      <c r="C117" s="4" t="s">
        <v>291</v>
      </c>
      <c r="D117" s="4" t="s">
        <v>290</v>
      </c>
      <c r="E117" s="4" t="s">
        <v>289</v>
      </c>
      <c r="F117" s="4" t="s">
        <v>3</v>
      </c>
      <c r="G117" s="4" t="s">
        <v>8</v>
      </c>
      <c r="H117" s="4" t="s">
        <v>16</v>
      </c>
      <c r="I117" s="6">
        <v>34397</v>
      </c>
      <c r="J117" s="4">
        <v>7869235618</v>
      </c>
      <c r="K117" s="4" t="s">
        <v>98</v>
      </c>
      <c r="L117" s="4"/>
    </row>
    <row r="118" spans="1:12" ht="20.25" customHeight="1" x14ac:dyDescent="0.25">
      <c r="A118" s="4">
        <v>4</v>
      </c>
      <c r="B118" s="4">
        <v>575100</v>
      </c>
      <c r="C118" s="4" t="s">
        <v>288</v>
      </c>
      <c r="D118" s="4" t="s">
        <v>287</v>
      </c>
      <c r="E118" s="4" t="s">
        <v>286</v>
      </c>
      <c r="F118" s="4" t="s">
        <v>3</v>
      </c>
      <c r="G118" s="4" t="s">
        <v>2</v>
      </c>
      <c r="H118" s="4"/>
      <c r="I118" s="6">
        <v>37182</v>
      </c>
      <c r="J118" s="4">
        <v>8696193371</v>
      </c>
      <c r="K118" s="4" t="s">
        <v>98</v>
      </c>
      <c r="L118" s="4"/>
    </row>
    <row r="119" spans="1:12" ht="20.25" customHeight="1" x14ac:dyDescent="0.25">
      <c r="A119" s="4">
        <v>5</v>
      </c>
      <c r="B119" s="4">
        <v>602114</v>
      </c>
      <c r="C119" s="4" t="s">
        <v>285</v>
      </c>
      <c r="D119" s="4" t="s">
        <v>246</v>
      </c>
      <c r="E119" s="4" t="s">
        <v>284</v>
      </c>
      <c r="F119" s="4" t="s">
        <v>3</v>
      </c>
      <c r="G119" s="4" t="s">
        <v>8</v>
      </c>
      <c r="H119" s="4"/>
      <c r="I119" s="6">
        <v>37447</v>
      </c>
      <c r="J119" s="4">
        <v>9636538870</v>
      </c>
      <c r="K119" s="4" t="s">
        <v>98</v>
      </c>
      <c r="L119" s="4"/>
    </row>
    <row r="120" spans="1:12" ht="20.25" customHeight="1" x14ac:dyDescent="0.25">
      <c r="A120" s="4">
        <v>6</v>
      </c>
      <c r="B120" s="4">
        <v>602854</v>
      </c>
      <c r="C120" s="4" t="s">
        <v>283</v>
      </c>
      <c r="D120" s="4" t="s">
        <v>282</v>
      </c>
      <c r="E120" s="4" t="s">
        <v>281</v>
      </c>
      <c r="F120" s="4" t="s">
        <v>3</v>
      </c>
      <c r="G120" s="4" t="s">
        <v>49</v>
      </c>
      <c r="H120" s="4"/>
      <c r="I120" s="6">
        <v>36896</v>
      </c>
      <c r="J120" s="4">
        <v>8209801275</v>
      </c>
      <c r="K120" s="4" t="s">
        <v>98</v>
      </c>
      <c r="L120" s="4"/>
    </row>
    <row r="121" spans="1:12" ht="20.25" customHeight="1" x14ac:dyDescent="0.25">
      <c r="A121" s="4">
        <v>7</v>
      </c>
      <c r="B121" s="4">
        <v>602477</v>
      </c>
      <c r="C121" s="4" t="s">
        <v>280</v>
      </c>
      <c r="D121" s="4" t="s">
        <v>275</v>
      </c>
      <c r="E121" s="4" t="s">
        <v>279</v>
      </c>
      <c r="F121" s="4" t="s">
        <v>3</v>
      </c>
      <c r="G121" s="4" t="s">
        <v>49</v>
      </c>
      <c r="H121" s="4"/>
      <c r="I121" s="6">
        <v>36255</v>
      </c>
      <c r="J121" s="4">
        <v>9649203023</v>
      </c>
      <c r="K121" s="4" t="s">
        <v>98</v>
      </c>
      <c r="L121" s="4"/>
    </row>
    <row r="122" spans="1:12" ht="20.25" customHeight="1" x14ac:dyDescent="0.25">
      <c r="A122" s="4">
        <v>8</v>
      </c>
      <c r="B122" s="4">
        <v>600946</v>
      </c>
      <c r="C122" s="4" t="s">
        <v>278</v>
      </c>
      <c r="D122" s="4" t="s">
        <v>277</v>
      </c>
      <c r="E122" s="4" t="s">
        <v>140</v>
      </c>
      <c r="F122" s="4" t="s">
        <v>3</v>
      </c>
      <c r="G122" s="4" t="s">
        <v>8</v>
      </c>
      <c r="H122" s="4"/>
      <c r="I122" s="6">
        <v>36692</v>
      </c>
      <c r="J122" s="4">
        <v>9602864264</v>
      </c>
      <c r="K122" s="4" t="s">
        <v>98</v>
      </c>
      <c r="L122" s="4"/>
    </row>
    <row r="123" spans="1:12" ht="20.25" customHeight="1" x14ac:dyDescent="0.25">
      <c r="A123" s="4">
        <v>9</v>
      </c>
      <c r="B123" s="4">
        <v>601139</v>
      </c>
      <c r="C123" s="4" t="s">
        <v>276</v>
      </c>
      <c r="D123" s="4" t="s">
        <v>275</v>
      </c>
      <c r="E123" s="4" t="s">
        <v>274</v>
      </c>
      <c r="F123" s="4" t="s">
        <v>3</v>
      </c>
      <c r="G123" s="4" t="s">
        <v>17</v>
      </c>
      <c r="H123" s="4"/>
      <c r="I123" s="6">
        <v>33667</v>
      </c>
      <c r="J123" s="4">
        <v>7357111547</v>
      </c>
      <c r="K123" s="4" t="s">
        <v>98</v>
      </c>
      <c r="L123" s="4"/>
    </row>
    <row r="124" spans="1:12" ht="20.25" customHeight="1" x14ac:dyDescent="0.25">
      <c r="A124" s="4">
        <v>10</v>
      </c>
      <c r="B124" s="4">
        <v>600333</v>
      </c>
      <c r="C124" s="4" t="s">
        <v>273</v>
      </c>
      <c r="D124" s="4" t="s">
        <v>272</v>
      </c>
      <c r="E124" s="4" t="s">
        <v>271</v>
      </c>
      <c r="F124" s="4" t="s">
        <v>3</v>
      </c>
      <c r="G124" s="4" t="s">
        <v>49</v>
      </c>
      <c r="H124" s="4"/>
      <c r="I124" s="6">
        <v>37600</v>
      </c>
      <c r="J124" s="4">
        <v>9660414128</v>
      </c>
      <c r="K124" s="4" t="s">
        <v>98</v>
      </c>
      <c r="L124" s="4"/>
    </row>
    <row r="125" spans="1:12" ht="20.25" customHeight="1" x14ac:dyDescent="0.25">
      <c r="A125" s="4">
        <v>11</v>
      </c>
      <c r="B125" s="4">
        <v>601844</v>
      </c>
      <c r="C125" s="4" t="s">
        <v>270</v>
      </c>
      <c r="D125" s="4" t="s">
        <v>269</v>
      </c>
      <c r="E125" s="4" t="s">
        <v>268</v>
      </c>
      <c r="F125" s="4" t="s">
        <v>3</v>
      </c>
      <c r="G125" s="4" t="s">
        <v>8</v>
      </c>
      <c r="H125" s="4"/>
      <c r="I125" s="6">
        <v>36723</v>
      </c>
      <c r="J125" s="4">
        <v>7073545431</v>
      </c>
      <c r="K125" s="4" t="s">
        <v>98</v>
      </c>
      <c r="L125" s="4"/>
    </row>
    <row r="126" spans="1:12" ht="20.25" customHeight="1" x14ac:dyDescent="0.25">
      <c r="A126" s="4">
        <v>12</v>
      </c>
      <c r="B126" s="4">
        <v>601905</v>
      </c>
      <c r="C126" s="4" t="s">
        <v>263</v>
      </c>
      <c r="D126" s="4" t="s">
        <v>187</v>
      </c>
      <c r="E126" s="4" t="s">
        <v>262</v>
      </c>
      <c r="F126" s="4" t="s">
        <v>3</v>
      </c>
      <c r="G126" s="4" t="s">
        <v>261</v>
      </c>
      <c r="H126" s="4"/>
      <c r="I126" s="6">
        <v>37067</v>
      </c>
      <c r="J126" s="4">
        <v>9799965463</v>
      </c>
      <c r="K126" s="4" t="s">
        <v>98</v>
      </c>
      <c r="L126" s="4"/>
    </row>
    <row r="127" spans="1:12" ht="20.25" customHeight="1" x14ac:dyDescent="0.25">
      <c r="A127" s="4">
        <v>13</v>
      </c>
      <c r="B127" s="4">
        <v>600528</v>
      </c>
      <c r="C127" s="4" t="s">
        <v>257</v>
      </c>
      <c r="D127" s="4" t="s">
        <v>256</v>
      </c>
      <c r="E127" s="4" t="s">
        <v>255</v>
      </c>
      <c r="F127" s="4" t="s">
        <v>3</v>
      </c>
      <c r="G127" s="4" t="s">
        <v>49</v>
      </c>
      <c r="H127" s="4" t="s">
        <v>254</v>
      </c>
      <c r="I127" s="6">
        <v>33725</v>
      </c>
      <c r="J127" s="4">
        <v>7976799320</v>
      </c>
      <c r="K127" s="4" t="s">
        <v>98</v>
      </c>
      <c r="L127" s="4"/>
    </row>
    <row r="128" spans="1:12" ht="20.25" customHeight="1" x14ac:dyDescent="0.25">
      <c r="A128" s="4">
        <v>14</v>
      </c>
      <c r="B128" s="4">
        <v>600573</v>
      </c>
      <c r="C128" s="4" t="s">
        <v>253</v>
      </c>
      <c r="D128" s="4" t="s">
        <v>252</v>
      </c>
      <c r="E128" s="4" t="s">
        <v>251</v>
      </c>
      <c r="F128" s="4" t="s">
        <v>3</v>
      </c>
      <c r="G128" s="4" t="s">
        <v>17</v>
      </c>
      <c r="H128" s="4" t="s">
        <v>250</v>
      </c>
      <c r="I128" s="6">
        <v>35049</v>
      </c>
      <c r="J128" s="4">
        <v>9413982755</v>
      </c>
      <c r="K128" s="4" t="s">
        <v>98</v>
      </c>
      <c r="L128" s="4"/>
    </row>
    <row r="129" spans="1:12" ht="20.25" customHeight="1" x14ac:dyDescent="0.25">
      <c r="A129" s="4">
        <v>15</v>
      </c>
      <c r="B129" s="4">
        <v>603461</v>
      </c>
      <c r="C129" s="4" t="s">
        <v>249</v>
      </c>
      <c r="D129" s="4" t="s">
        <v>248</v>
      </c>
      <c r="E129" s="4" t="s">
        <v>228</v>
      </c>
      <c r="F129" s="4" t="s">
        <v>3</v>
      </c>
      <c r="G129" s="4" t="s">
        <v>8</v>
      </c>
      <c r="H129" s="4"/>
      <c r="I129" s="6">
        <v>36659</v>
      </c>
      <c r="J129" s="4">
        <v>9001912704</v>
      </c>
      <c r="K129" s="4" t="s">
        <v>98</v>
      </c>
      <c r="L129" s="4"/>
    </row>
    <row r="130" spans="1:12" ht="20.25" customHeight="1" x14ac:dyDescent="0.25">
      <c r="A130" s="4">
        <v>16</v>
      </c>
      <c r="B130" s="4">
        <v>600226</v>
      </c>
      <c r="C130" s="4" t="s">
        <v>247</v>
      </c>
      <c r="D130" s="4" t="s">
        <v>246</v>
      </c>
      <c r="E130" s="4" t="s">
        <v>245</v>
      </c>
      <c r="F130" s="4" t="s">
        <v>3</v>
      </c>
      <c r="G130" s="4" t="s">
        <v>32</v>
      </c>
      <c r="H130" s="4"/>
      <c r="I130" s="6">
        <v>37472</v>
      </c>
      <c r="J130" s="4">
        <v>8949915240</v>
      </c>
      <c r="K130" s="4" t="s">
        <v>98</v>
      </c>
      <c r="L130" s="4"/>
    </row>
    <row r="131" spans="1:12" ht="20.25" customHeight="1" x14ac:dyDescent="0.25">
      <c r="A131" s="4">
        <v>17</v>
      </c>
      <c r="B131" s="4">
        <v>602208</v>
      </c>
      <c r="C131" s="4" t="s">
        <v>244</v>
      </c>
      <c r="D131" s="4" t="s">
        <v>243</v>
      </c>
      <c r="E131" s="4" t="s">
        <v>242</v>
      </c>
      <c r="F131" s="4" t="s">
        <v>3</v>
      </c>
      <c r="G131" s="4" t="s">
        <v>17</v>
      </c>
      <c r="H131" s="4"/>
      <c r="I131" s="6">
        <v>35858</v>
      </c>
      <c r="J131" s="4">
        <v>9636077729</v>
      </c>
      <c r="K131" s="4" t="s">
        <v>98</v>
      </c>
      <c r="L131" s="4"/>
    </row>
    <row r="132" spans="1:12" ht="20.25" customHeight="1" x14ac:dyDescent="0.25">
      <c r="A132" s="4">
        <v>18</v>
      </c>
      <c r="B132" s="4">
        <v>600965</v>
      </c>
      <c r="C132" s="4" t="s">
        <v>241</v>
      </c>
      <c r="D132" s="4" t="s">
        <v>240</v>
      </c>
      <c r="E132" s="4" t="s">
        <v>239</v>
      </c>
      <c r="F132" s="4" t="s">
        <v>3</v>
      </c>
      <c r="G132" s="4" t="s">
        <v>17</v>
      </c>
      <c r="H132" s="4"/>
      <c r="I132" s="6">
        <v>31051</v>
      </c>
      <c r="J132" s="4">
        <v>9829319843</v>
      </c>
      <c r="K132" s="4" t="s">
        <v>98</v>
      </c>
      <c r="L132" s="4"/>
    </row>
    <row r="133" spans="1:12" ht="20.25" customHeight="1" x14ac:dyDescent="0.25">
      <c r="A133" s="4">
        <v>19</v>
      </c>
      <c r="B133" s="4">
        <v>601295</v>
      </c>
      <c r="C133" s="4" t="s">
        <v>238</v>
      </c>
      <c r="D133" s="4" t="s">
        <v>237</v>
      </c>
      <c r="E133" s="4" t="s">
        <v>236</v>
      </c>
      <c r="F133" s="4" t="s">
        <v>3</v>
      </c>
      <c r="G133" s="4" t="s">
        <v>17</v>
      </c>
      <c r="H133" s="4"/>
      <c r="I133" s="6">
        <v>37544</v>
      </c>
      <c r="J133" s="4">
        <v>8003521990</v>
      </c>
      <c r="K133" s="4" t="s">
        <v>98</v>
      </c>
      <c r="L133" s="4"/>
    </row>
    <row r="134" spans="1:12" ht="20.25" customHeight="1" x14ac:dyDescent="0.25">
      <c r="A134" s="4">
        <v>20</v>
      </c>
      <c r="B134" s="4">
        <v>602168</v>
      </c>
      <c r="C134" s="4" t="s">
        <v>235</v>
      </c>
      <c r="D134" s="4" t="s">
        <v>234</v>
      </c>
      <c r="E134" s="4" t="s">
        <v>233</v>
      </c>
      <c r="F134" s="4" t="s">
        <v>3</v>
      </c>
      <c r="G134" s="4" t="s">
        <v>17</v>
      </c>
      <c r="H134" s="4" t="s">
        <v>16</v>
      </c>
      <c r="I134" s="6">
        <v>34554</v>
      </c>
      <c r="J134" s="4">
        <v>9024214198</v>
      </c>
      <c r="K134" s="4" t="s">
        <v>98</v>
      </c>
      <c r="L134" s="4"/>
    </row>
    <row r="135" spans="1:12" ht="20.25" customHeight="1" x14ac:dyDescent="0.25">
      <c r="A135" s="4">
        <v>21</v>
      </c>
      <c r="B135" s="4">
        <v>575177</v>
      </c>
      <c r="C135" s="4" t="s">
        <v>232</v>
      </c>
      <c r="D135" s="4" t="s">
        <v>231</v>
      </c>
      <c r="E135" s="4" t="s">
        <v>134</v>
      </c>
      <c r="F135" s="4" t="s">
        <v>3</v>
      </c>
      <c r="G135" s="4" t="s">
        <v>8</v>
      </c>
      <c r="H135" s="4"/>
      <c r="I135" s="6">
        <v>35045</v>
      </c>
      <c r="J135" s="4">
        <v>9829349155</v>
      </c>
      <c r="K135" s="4" t="s">
        <v>98</v>
      </c>
      <c r="L135" s="4"/>
    </row>
    <row r="136" spans="1:12" ht="20.25" customHeight="1" x14ac:dyDescent="0.25">
      <c r="A136" s="4">
        <v>22</v>
      </c>
      <c r="B136" s="4">
        <v>600517</v>
      </c>
      <c r="C136" s="4" t="s">
        <v>230</v>
      </c>
      <c r="D136" s="4" t="s">
        <v>229</v>
      </c>
      <c r="E136" s="4" t="s">
        <v>228</v>
      </c>
      <c r="F136" s="4" t="s">
        <v>3</v>
      </c>
      <c r="G136" s="4" t="s">
        <v>8</v>
      </c>
      <c r="H136" s="4"/>
      <c r="I136" s="6">
        <v>37631</v>
      </c>
      <c r="J136" s="4">
        <v>9672037480</v>
      </c>
      <c r="K136" s="4" t="s">
        <v>98</v>
      </c>
      <c r="L136" s="4"/>
    </row>
    <row r="137" spans="1:12" ht="20.25" customHeight="1" x14ac:dyDescent="0.25">
      <c r="A137" s="4">
        <v>23</v>
      </c>
      <c r="B137" s="4">
        <v>600894</v>
      </c>
      <c r="C137" s="4" t="s">
        <v>227</v>
      </c>
      <c r="D137" s="4" t="s">
        <v>226</v>
      </c>
      <c r="E137" s="4" t="s">
        <v>225</v>
      </c>
      <c r="F137" s="4" t="s">
        <v>3</v>
      </c>
      <c r="G137" s="4" t="s">
        <v>49</v>
      </c>
      <c r="H137" s="4"/>
      <c r="I137" s="6">
        <v>36047</v>
      </c>
      <c r="J137" s="4">
        <v>9928532646</v>
      </c>
      <c r="K137" s="4" t="s">
        <v>98</v>
      </c>
      <c r="L137" s="4"/>
    </row>
    <row r="138" spans="1:12" ht="20.25" customHeight="1" x14ac:dyDescent="0.25">
      <c r="A138" s="4">
        <v>24</v>
      </c>
      <c r="B138" s="4">
        <v>834213</v>
      </c>
      <c r="C138" s="4" t="s">
        <v>224</v>
      </c>
      <c r="D138" s="4" t="s">
        <v>25</v>
      </c>
      <c r="E138" s="4" t="s">
        <v>223</v>
      </c>
      <c r="F138" s="4" t="s">
        <v>3</v>
      </c>
      <c r="G138" s="4" t="s">
        <v>49</v>
      </c>
      <c r="H138" s="4"/>
      <c r="I138" s="6">
        <v>36781</v>
      </c>
      <c r="J138" s="4">
        <v>9529376646</v>
      </c>
      <c r="K138" s="4" t="s">
        <v>98</v>
      </c>
      <c r="L138" s="4"/>
    </row>
    <row r="139" spans="1:12" ht="20.25" customHeight="1" x14ac:dyDescent="0.25">
      <c r="A139" s="4">
        <v>25</v>
      </c>
      <c r="B139" s="4">
        <v>601296</v>
      </c>
      <c r="C139" s="4" t="s">
        <v>222</v>
      </c>
      <c r="D139" s="4" t="s">
        <v>221</v>
      </c>
      <c r="E139" s="4" t="s">
        <v>12</v>
      </c>
      <c r="F139" s="4" t="s">
        <v>3</v>
      </c>
      <c r="G139" s="4" t="s">
        <v>2</v>
      </c>
      <c r="H139" s="4"/>
      <c r="I139" s="6">
        <v>36571</v>
      </c>
      <c r="J139" s="4">
        <v>7852076967</v>
      </c>
      <c r="K139" s="4" t="s">
        <v>98</v>
      </c>
      <c r="L139" s="4"/>
    </row>
    <row r="140" spans="1:12" ht="20.25" customHeight="1" x14ac:dyDescent="0.25">
      <c r="A140" s="4">
        <v>26</v>
      </c>
      <c r="B140" s="4">
        <v>602066</v>
      </c>
      <c r="C140" s="4" t="s">
        <v>220</v>
      </c>
      <c r="D140" s="4" t="s">
        <v>219</v>
      </c>
      <c r="E140" s="4" t="s">
        <v>218</v>
      </c>
      <c r="F140" s="4" t="s">
        <v>3</v>
      </c>
      <c r="G140" s="4" t="s">
        <v>32</v>
      </c>
      <c r="H140" s="4"/>
      <c r="I140" s="6">
        <v>34885</v>
      </c>
      <c r="J140" s="4">
        <v>7851932525</v>
      </c>
      <c r="K140" s="4" t="s">
        <v>98</v>
      </c>
      <c r="L140" s="4"/>
    </row>
    <row r="141" spans="1:12" ht="20.25" customHeight="1" x14ac:dyDescent="0.25">
      <c r="A141" s="4">
        <v>27</v>
      </c>
      <c r="B141" s="4">
        <v>577934</v>
      </c>
      <c r="C141" s="4" t="s">
        <v>217</v>
      </c>
      <c r="D141" s="4" t="s">
        <v>216</v>
      </c>
      <c r="E141" s="4" t="s">
        <v>215</v>
      </c>
      <c r="F141" s="4" t="s">
        <v>3</v>
      </c>
      <c r="G141" s="4" t="s">
        <v>8</v>
      </c>
      <c r="H141" s="4"/>
      <c r="I141" s="6">
        <v>36228</v>
      </c>
      <c r="J141" s="4">
        <v>9829474875</v>
      </c>
      <c r="K141" s="4" t="s">
        <v>98</v>
      </c>
      <c r="L141" s="4"/>
    </row>
    <row r="142" spans="1:12" ht="20.25" customHeight="1" x14ac:dyDescent="0.25">
      <c r="A142" s="4">
        <v>28</v>
      </c>
      <c r="B142" s="4">
        <v>827609</v>
      </c>
      <c r="C142" s="4" t="s">
        <v>214</v>
      </c>
      <c r="D142" s="4" t="s">
        <v>213</v>
      </c>
      <c r="E142" s="4" t="s">
        <v>212</v>
      </c>
      <c r="F142" s="4" t="s">
        <v>3</v>
      </c>
      <c r="G142" s="4" t="s">
        <v>8</v>
      </c>
      <c r="H142" s="4"/>
      <c r="I142" s="6">
        <v>37300</v>
      </c>
      <c r="J142" s="4">
        <v>8005802732</v>
      </c>
      <c r="K142" s="4" t="s">
        <v>98</v>
      </c>
      <c r="L142" s="4"/>
    </row>
    <row r="143" spans="1:12" ht="20.25" customHeight="1" x14ac:dyDescent="0.25">
      <c r="A143" s="4">
        <v>29</v>
      </c>
      <c r="B143" s="4">
        <v>574443</v>
      </c>
      <c r="C143" s="4" t="s">
        <v>211</v>
      </c>
      <c r="D143" s="4" t="s">
        <v>210</v>
      </c>
      <c r="E143" s="4" t="s">
        <v>99</v>
      </c>
      <c r="F143" s="4" t="s">
        <v>3</v>
      </c>
      <c r="G143" s="4" t="s">
        <v>8</v>
      </c>
      <c r="H143" s="4"/>
      <c r="I143" s="6">
        <v>37080</v>
      </c>
      <c r="J143" s="4">
        <v>8000295443</v>
      </c>
      <c r="K143" s="4" t="s">
        <v>98</v>
      </c>
      <c r="L143" s="4"/>
    </row>
    <row r="144" spans="1:12" ht="20.25" customHeight="1" x14ac:dyDescent="0.25">
      <c r="A144" s="4">
        <v>30</v>
      </c>
      <c r="B144" s="4">
        <v>600071</v>
      </c>
      <c r="C144" s="4" t="s">
        <v>209</v>
      </c>
      <c r="D144" s="4" t="s">
        <v>208</v>
      </c>
      <c r="E144" s="4" t="s">
        <v>207</v>
      </c>
      <c r="F144" s="4" t="s">
        <v>3</v>
      </c>
      <c r="G144" s="4" t="s">
        <v>8</v>
      </c>
      <c r="H144" s="4"/>
      <c r="I144" s="6">
        <v>36342</v>
      </c>
      <c r="J144" s="4">
        <v>9057269947</v>
      </c>
      <c r="K144" s="4" t="s">
        <v>98</v>
      </c>
      <c r="L144" s="4"/>
    </row>
    <row r="145" spans="1:12" ht="20.25" customHeight="1" x14ac:dyDescent="0.25">
      <c r="A145" s="4">
        <v>31</v>
      </c>
      <c r="B145" s="4">
        <v>600564</v>
      </c>
      <c r="C145" s="4" t="s">
        <v>200</v>
      </c>
      <c r="D145" s="4" t="s">
        <v>199</v>
      </c>
      <c r="E145" s="4" t="s">
        <v>198</v>
      </c>
      <c r="F145" s="4" t="s">
        <v>3</v>
      </c>
      <c r="G145" s="4" t="s">
        <v>2</v>
      </c>
      <c r="H145" s="4"/>
      <c r="I145" s="6">
        <v>37474</v>
      </c>
      <c r="J145" s="4">
        <v>9929262821</v>
      </c>
      <c r="K145" s="4" t="s">
        <v>98</v>
      </c>
      <c r="L145" s="4"/>
    </row>
    <row r="146" spans="1:12" ht="20.25" customHeight="1" x14ac:dyDescent="0.25">
      <c r="A146" s="4">
        <v>32</v>
      </c>
      <c r="B146" s="4">
        <v>601037</v>
      </c>
      <c r="C146" s="4" t="s">
        <v>197</v>
      </c>
      <c r="D146" s="4" t="s">
        <v>196</v>
      </c>
      <c r="E146" s="4" t="s">
        <v>195</v>
      </c>
      <c r="F146" s="4" t="s">
        <v>3</v>
      </c>
      <c r="G146" s="4" t="s">
        <v>8</v>
      </c>
      <c r="H146" s="4"/>
      <c r="I146" s="6">
        <v>37330</v>
      </c>
      <c r="J146" s="4">
        <v>9602929982</v>
      </c>
      <c r="K146" s="4" t="s">
        <v>98</v>
      </c>
      <c r="L146" s="4"/>
    </row>
    <row r="147" spans="1:12" ht="20.25" customHeight="1" x14ac:dyDescent="0.25">
      <c r="A147" s="4">
        <v>33</v>
      </c>
      <c r="B147" s="4">
        <v>603843</v>
      </c>
      <c r="C147" s="4" t="s">
        <v>194</v>
      </c>
      <c r="D147" s="4" t="s">
        <v>193</v>
      </c>
      <c r="E147" s="4" t="s">
        <v>192</v>
      </c>
      <c r="F147" s="4" t="s">
        <v>3</v>
      </c>
      <c r="G147" s="4" t="s">
        <v>8</v>
      </c>
      <c r="H147" s="4"/>
      <c r="I147" s="6">
        <v>37328</v>
      </c>
      <c r="J147" s="4">
        <v>9352601299</v>
      </c>
      <c r="K147" s="4" t="s">
        <v>98</v>
      </c>
      <c r="L147" s="4"/>
    </row>
    <row r="148" spans="1:12" ht="20.25" customHeight="1" x14ac:dyDescent="0.25">
      <c r="A148" s="4">
        <v>34</v>
      </c>
      <c r="B148" s="4">
        <v>600510</v>
      </c>
      <c r="C148" s="4" t="s">
        <v>179</v>
      </c>
      <c r="D148" s="4" t="s">
        <v>178</v>
      </c>
      <c r="E148" s="4" t="s">
        <v>177</v>
      </c>
      <c r="F148" s="4" t="s">
        <v>3</v>
      </c>
      <c r="G148" s="4" t="s">
        <v>2</v>
      </c>
      <c r="H148" s="4"/>
      <c r="I148" s="6">
        <v>38211</v>
      </c>
      <c r="J148" s="4">
        <v>9828770632</v>
      </c>
      <c r="K148" s="4" t="s">
        <v>98</v>
      </c>
      <c r="L148" s="4"/>
    </row>
    <row r="149" spans="1:12" ht="20.25" customHeight="1" x14ac:dyDescent="0.25">
      <c r="A149" s="4">
        <v>35</v>
      </c>
      <c r="B149" s="4">
        <v>602040</v>
      </c>
      <c r="C149" s="4" t="s">
        <v>176</v>
      </c>
      <c r="D149" s="4" t="s">
        <v>175</v>
      </c>
      <c r="E149" s="4" t="s">
        <v>174</v>
      </c>
      <c r="F149" s="4" t="s">
        <v>3</v>
      </c>
      <c r="G149" s="4" t="s">
        <v>8</v>
      </c>
      <c r="H149" s="4"/>
      <c r="I149" s="6">
        <v>36655</v>
      </c>
      <c r="J149" s="4">
        <v>9680534274</v>
      </c>
      <c r="K149" s="4" t="s">
        <v>98</v>
      </c>
      <c r="L149" s="4"/>
    </row>
    <row r="150" spans="1:12" ht="20.25" customHeight="1" x14ac:dyDescent="0.25">
      <c r="A150" s="4">
        <v>36</v>
      </c>
      <c r="B150" s="4">
        <v>601764</v>
      </c>
      <c r="C150" s="4" t="s">
        <v>173</v>
      </c>
      <c r="D150" s="4" t="s">
        <v>172</v>
      </c>
      <c r="E150" s="4" t="s">
        <v>171</v>
      </c>
      <c r="F150" s="4" t="s">
        <v>3</v>
      </c>
      <c r="G150" s="4" t="s">
        <v>8</v>
      </c>
      <c r="H150" s="4"/>
      <c r="I150" s="6">
        <v>36974</v>
      </c>
      <c r="J150" s="4">
        <v>9982102287</v>
      </c>
      <c r="K150" s="4" t="s">
        <v>98</v>
      </c>
      <c r="L150" s="4"/>
    </row>
    <row r="151" spans="1:12" ht="20.25" customHeight="1" x14ac:dyDescent="0.25">
      <c r="A151" s="4">
        <v>37</v>
      </c>
      <c r="B151" s="4">
        <v>601246</v>
      </c>
      <c r="C151" s="4" t="s">
        <v>170</v>
      </c>
      <c r="D151" s="4" t="s">
        <v>169</v>
      </c>
      <c r="E151" s="4" t="s">
        <v>168</v>
      </c>
      <c r="F151" s="4" t="s">
        <v>3</v>
      </c>
      <c r="G151" s="4" t="s">
        <v>32</v>
      </c>
      <c r="H151" s="4"/>
      <c r="I151" s="6">
        <v>36656</v>
      </c>
      <c r="J151" s="4">
        <v>7023713069</v>
      </c>
      <c r="K151" s="4" t="s">
        <v>98</v>
      </c>
      <c r="L151" s="4"/>
    </row>
    <row r="152" spans="1:12" ht="20.25" customHeight="1" x14ac:dyDescent="0.25">
      <c r="A152" s="4">
        <v>38</v>
      </c>
      <c r="B152" s="4">
        <v>868448</v>
      </c>
      <c r="C152" s="4" t="s">
        <v>167</v>
      </c>
      <c r="D152" s="4" t="s">
        <v>166</v>
      </c>
      <c r="E152" s="4" t="s">
        <v>99</v>
      </c>
      <c r="F152" s="4" t="s">
        <v>3</v>
      </c>
      <c r="G152" s="4" t="s">
        <v>37</v>
      </c>
      <c r="H152" s="4"/>
      <c r="I152" s="6">
        <v>35905</v>
      </c>
      <c r="J152" s="4">
        <v>8003584682</v>
      </c>
      <c r="K152" s="4" t="s">
        <v>98</v>
      </c>
      <c r="L152" s="4"/>
    </row>
    <row r="153" spans="1:12" ht="20.25" customHeight="1" x14ac:dyDescent="0.25">
      <c r="A153" s="4">
        <v>39</v>
      </c>
      <c r="B153" s="4">
        <v>600712</v>
      </c>
      <c r="C153" s="4" t="s">
        <v>154</v>
      </c>
      <c r="D153" s="4" t="s">
        <v>153</v>
      </c>
      <c r="E153" s="4" t="s">
        <v>152</v>
      </c>
      <c r="F153" s="4" t="s">
        <v>3</v>
      </c>
      <c r="G153" s="4" t="s">
        <v>2</v>
      </c>
      <c r="H153" s="4"/>
      <c r="I153" s="6">
        <v>36768</v>
      </c>
      <c r="J153" s="4">
        <v>8769357502</v>
      </c>
      <c r="K153" s="4" t="s">
        <v>98</v>
      </c>
      <c r="L153" s="4"/>
    </row>
    <row r="154" spans="1:12" ht="20.25" customHeight="1" x14ac:dyDescent="0.25">
      <c r="A154" s="4">
        <v>40</v>
      </c>
      <c r="B154" s="4">
        <v>603206</v>
      </c>
      <c r="C154" s="4" t="s">
        <v>151</v>
      </c>
      <c r="D154" s="4" t="s">
        <v>150</v>
      </c>
      <c r="E154" s="4" t="s">
        <v>149</v>
      </c>
      <c r="F154" s="4" t="s">
        <v>3</v>
      </c>
      <c r="G154" s="4" t="s">
        <v>2</v>
      </c>
      <c r="H154" s="4"/>
      <c r="I154" s="6">
        <v>37053</v>
      </c>
      <c r="J154" s="4">
        <v>9610245955</v>
      </c>
      <c r="K154" s="4" t="s">
        <v>98</v>
      </c>
      <c r="L154" s="4"/>
    </row>
    <row r="155" spans="1:12" ht="20.25" customHeight="1" x14ac:dyDescent="0.25">
      <c r="A155" s="4">
        <v>41</v>
      </c>
      <c r="B155" s="4">
        <v>603396</v>
      </c>
      <c r="C155" s="4" t="s">
        <v>148</v>
      </c>
      <c r="D155" s="4" t="s">
        <v>147</v>
      </c>
      <c r="E155" s="4" t="s">
        <v>146</v>
      </c>
      <c r="F155" s="4" t="s">
        <v>3</v>
      </c>
      <c r="G155" s="4" t="s">
        <v>2</v>
      </c>
      <c r="H155" s="4"/>
      <c r="I155" s="6">
        <v>37398</v>
      </c>
      <c r="J155" s="4">
        <v>7014508394</v>
      </c>
      <c r="K155" s="4" t="s">
        <v>98</v>
      </c>
      <c r="L155" s="4"/>
    </row>
    <row r="156" spans="1:12" ht="20.25" customHeight="1" x14ac:dyDescent="0.25">
      <c r="A156" s="4">
        <v>42</v>
      </c>
      <c r="B156" s="4">
        <v>603702</v>
      </c>
      <c r="C156" s="4" t="s">
        <v>145</v>
      </c>
      <c r="D156" s="4" t="s">
        <v>144</v>
      </c>
      <c r="E156" s="4" t="s">
        <v>143</v>
      </c>
      <c r="F156" s="4" t="s">
        <v>3</v>
      </c>
      <c r="G156" s="4" t="s">
        <v>49</v>
      </c>
      <c r="H156" s="4"/>
      <c r="I156" s="6">
        <v>37631</v>
      </c>
      <c r="J156" s="4">
        <v>7424893508</v>
      </c>
      <c r="K156" s="4" t="s">
        <v>98</v>
      </c>
      <c r="L156" s="4"/>
    </row>
    <row r="157" spans="1:12" ht="20.25" customHeight="1" x14ac:dyDescent="0.25">
      <c r="A157" s="4">
        <v>43</v>
      </c>
      <c r="B157" s="4">
        <v>574872</v>
      </c>
      <c r="C157" s="4" t="s">
        <v>142</v>
      </c>
      <c r="D157" s="4" t="s">
        <v>141</v>
      </c>
      <c r="E157" s="4" t="s">
        <v>140</v>
      </c>
      <c r="F157" s="4" t="s">
        <v>3</v>
      </c>
      <c r="G157" s="4" t="s">
        <v>49</v>
      </c>
      <c r="H157" s="4"/>
      <c r="I157" s="6">
        <v>36948</v>
      </c>
      <c r="J157" s="4">
        <v>7300309153</v>
      </c>
      <c r="K157" s="4" t="s">
        <v>98</v>
      </c>
      <c r="L157" s="4"/>
    </row>
    <row r="158" spans="1:12" ht="20.25" customHeight="1" x14ac:dyDescent="0.25">
      <c r="A158" s="4">
        <v>44</v>
      </c>
      <c r="B158" s="4">
        <v>600289</v>
      </c>
      <c r="C158" s="4" t="s">
        <v>131</v>
      </c>
      <c r="D158" s="4" t="s">
        <v>130</v>
      </c>
      <c r="E158" s="4" t="s">
        <v>129</v>
      </c>
      <c r="F158" s="4" t="s">
        <v>3</v>
      </c>
      <c r="G158" s="4" t="s">
        <v>2</v>
      </c>
      <c r="H158" s="4"/>
      <c r="I158" s="6">
        <v>36928</v>
      </c>
      <c r="J158" s="4">
        <v>7877166624</v>
      </c>
      <c r="K158" s="4" t="s">
        <v>98</v>
      </c>
      <c r="L158" s="4"/>
    </row>
    <row r="159" spans="1:12" ht="20.25" customHeight="1" x14ac:dyDescent="0.25">
      <c r="A159" s="4">
        <v>45</v>
      </c>
      <c r="B159" s="4">
        <v>579426</v>
      </c>
      <c r="C159" s="4" t="s">
        <v>122</v>
      </c>
      <c r="D159" s="4" t="s">
        <v>121</v>
      </c>
      <c r="E159" s="4" t="s">
        <v>120</v>
      </c>
      <c r="F159" s="4" t="s">
        <v>3</v>
      </c>
      <c r="G159" s="4" t="s">
        <v>49</v>
      </c>
      <c r="H159" s="4"/>
      <c r="I159" s="6">
        <v>36399</v>
      </c>
      <c r="J159" s="4">
        <v>9602217778</v>
      </c>
      <c r="K159" s="4" t="s">
        <v>98</v>
      </c>
      <c r="L159" s="4"/>
    </row>
    <row r="160" spans="1:12" ht="20.25" customHeight="1" x14ac:dyDescent="0.25">
      <c r="A160" s="4">
        <v>46</v>
      </c>
      <c r="B160" s="4">
        <v>867716</v>
      </c>
      <c r="C160" s="4" t="s">
        <v>110</v>
      </c>
      <c r="D160" s="4" t="s">
        <v>109</v>
      </c>
      <c r="E160" s="4" t="s">
        <v>108</v>
      </c>
      <c r="F160" s="4" t="s">
        <v>3</v>
      </c>
      <c r="G160" s="4" t="s">
        <v>49</v>
      </c>
      <c r="H160" s="4"/>
      <c r="I160" s="6">
        <v>34868</v>
      </c>
      <c r="J160" s="4">
        <v>9509104056</v>
      </c>
      <c r="K160" s="4" t="s">
        <v>98</v>
      </c>
      <c r="L160" s="4"/>
    </row>
    <row r="161" spans="1:12" ht="20.25" customHeight="1" x14ac:dyDescent="0.25">
      <c r="A161" s="4">
        <v>47</v>
      </c>
      <c r="B161" s="4">
        <v>542105</v>
      </c>
      <c r="C161" s="4" t="s">
        <v>104</v>
      </c>
      <c r="D161" s="4" t="s">
        <v>103</v>
      </c>
      <c r="E161" s="4" t="s">
        <v>102</v>
      </c>
      <c r="F161" s="4" t="s">
        <v>3</v>
      </c>
      <c r="G161" s="4" t="s">
        <v>37</v>
      </c>
      <c r="H161" s="4"/>
      <c r="I161" s="6">
        <v>36920</v>
      </c>
      <c r="J161" s="4">
        <v>7665493098</v>
      </c>
      <c r="K161" s="4" t="s">
        <v>98</v>
      </c>
      <c r="L161" s="4"/>
    </row>
    <row r="162" spans="1:12" ht="20.25" customHeight="1" x14ac:dyDescent="0.25">
      <c r="A162" s="4">
        <v>48</v>
      </c>
      <c r="B162" s="4">
        <v>891738</v>
      </c>
      <c r="C162" s="4" t="s">
        <v>101</v>
      </c>
      <c r="D162" s="4" t="s">
        <v>100</v>
      </c>
      <c r="E162" s="4" t="s">
        <v>99</v>
      </c>
      <c r="F162" s="4" t="s">
        <v>3</v>
      </c>
      <c r="G162" s="4" t="s">
        <v>37</v>
      </c>
      <c r="H162" s="4"/>
      <c r="I162" s="6">
        <v>35032</v>
      </c>
      <c r="J162" s="4">
        <v>9414617229</v>
      </c>
      <c r="K162" s="4" t="s">
        <v>98</v>
      </c>
      <c r="L162" s="4"/>
    </row>
    <row r="163" spans="1:12" ht="20.25" customHeight="1" x14ac:dyDescent="0.25">
      <c r="A163" s="4">
        <v>49</v>
      </c>
      <c r="B163" s="4">
        <v>830687</v>
      </c>
      <c r="C163" s="4" t="s">
        <v>97</v>
      </c>
      <c r="D163" s="4" t="s">
        <v>96</v>
      </c>
      <c r="E163" s="4" t="s">
        <v>95</v>
      </c>
      <c r="F163" s="4" t="s">
        <v>3</v>
      </c>
      <c r="G163" s="4" t="s">
        <v>17</v>
      </c>
      <c r="H163" s="4"/>
      <c r="I163" s="6">
        <v>36821</v>
      </c>
      <c r="J163" s="4">
        <v>9982082063</v>
      </c>
      <c r="K163" s="4" t="s">
        <v>30</v>
      </c>
      <c r="L163" s="4"/>
    </row>
    <row r="164" spans="1:12" ht="20.25" customHeight="1" x14ac:dyDescent="0.25">
      <c r="A164" s="4">
        <v>50</v>
      </c>
      <c r="B164" s="4">
        <v>600568</v>
      </c>
      <c r="C164" s="4" t="s">
        <v>94</v>
      </c>
      <c r="D164" s="4" t="s">
        <v>93</v>
      </c>
      <c r="E164" s="4" t="s">
        <v>92</v>
      </c>
      <c r="F164" s="4" t="s">
        <v>3</v>
      </c>
      <c r="G164" s="4" t="s">
        <v>49</v>
      </c>
      <c r="H164" s="4"/>
      <c r="I164" s="6">
        <v>37150</v>
      </c>
      <c r="J164" s="4">
        <v>7877928343</v>
      </c>
      <c r="K164" s="4" t="s">
        <v>30</v>
      </c>
      <c r="L164" s="4"/>
    </row>
    <row r="165" spans="1:12" ht="20.25" customHeight="1" x14ac:dyDescent="0.25">
      <c r="A165" s="4">
        <v>51</v>
      </c>
      <c r="B165" s="4">
        <v>603754</v>
      </c>
      <c r="C165" s="4" t="s">
        <v>91</v>
      </c>
      <c r="D165" s="4" t="s">
        <v>90</v>
      </c>
      <c r="E165" s="4" t="s">
        <v>89</v>
      </c>
      <c r="F165" s="4" t="s">
        <v>3</v>
      </c>
      <c r="G165" s="4" t="s">
        <v>2</v>
      </c>
      <c r="H165" s="4"/>
      <c r="I165" s="6">
        <v>36383</v>
      </c>
      <c r="J165" s="4">
        <v>7976534944</v>
      </c>
      <c r="K165" s="4" t="s">
        <v>30</v>
      </c>
      <c r="L165" s="4"/>
    </row>
    <row r="166" spans="1:12" ht="20.25" customHeight="1" x14ac:dyDescent="0.25">
      <c r="A166" s="4">
        <v>52</v>
      </c>
      <c r="B166" s="4">
        <v>602648</v>
      </c>
      <c r="C166" s="4" t="s">
        <v>85</v>
      </c>
      <c r="D166" s="4" t="s">
        <v>84</v>
      </c>
      <c r="E166" s="4" t="s">
        <v>83</v>
      </c>
      <c r="F166" s="4" t="s">
        <v>3</v>
      </c>
      <c r="G166" s="4" t="s">
        <v>8</v>
      </c>
      <c r="H166" s="4"/>
      <c r="I166" s="6">
        <v>36768</v>
      </c>
      <c r="J166" s="4">
        <v>9521416699</v>
      </c>
      <c r="K166" s="4" t="s">
        <v>30</v>
      </c>
      <c r="L166" s="4"/>
    </row>
    <row r="167" spans="1:12" ht="20.25" customHeight="1" x14ac:dyDescent="0.25">
      <c r="A167" s="4">
        <v>53</v>
      </c>
      <c r="B167" s="4">
        <v>601039</v>
      </c>
      <c r="C167" s="4" t="s">
        <v>82</v>
      </c>
      <c r="D167" s="4" t="s">
        <v>81</v>
      </c>
      <c r="E167" s="4" t="s">
        <v>80</v>
      </c>
      <c r="F167" s="4" t="s">
        <v>3</v>
      </c>
      <c r="G167" s="4" t="s">
        <v>8</v>
      </c>
      <c r="H167" s="4" t="s">
        <v>16</v>
      </c>
      <c r="I167" s="6">
        <v>37522</v>
      </c>
      <c r="J167" s="4">
        <v>9929940975</v>
      </c>
      <c r="K167" s="4" t="s">
        <v>30</v>
      </c>
      <c r="L167" s="4"/>
    </row>
    <row r="168" spans="1:12" ht="20.25" customHeight="1" x14ac:dyDescent="0.25">
      <c r="A168" s="4">
        <v>54</v>
      </c>
      <c r="B168" s="4">
        <v>868335</v>
      </c>
      <c r="C168" s="4" t="s">
        <v>76</v>
      </c>
      <c r="D168" s="4" t="s">
        <v>75</v>
      </c>
      <c r="E168" s="4" t="s">
        <v>74</v>
      </c>
      <c r="F168" s="4" t="s">
        <v>3</v>
      </c>
      <c r="G168" s="4" t="s">
        <v>17</v>
      </c>
      <c r="H168" s="4"/>
      <c r="I168" s="6">
        <v>37632</v>
      </c>
      <c r="J168" s="4">
        <v>9352787279</v>
      </c>
      <c r="K168" s="4" t="s">
        <v>30</v>
      </c>
      <c r="L168" s="4"/>
    </row>
    <row r="169" spans="1:12" ht="20.25" customHeight="1" x14ac:dyDescent="0.25">
      <c r="A169" s="4">
        <v>55</v>
      </c>
      <c r="B169" s="4">
        <v>603695</v>
      </c>
      <c r="C169" s="4" t="s">
        <v>70</v>
      </c>
      <c r="D169" s="4" t="s">
        <v>69</v>
      </c>
      <c r="E169" s="4" t="s">
        <v>68</v>
      </c>
      <c r="F169" s="4" t="s">
        <v>3</v>
      </c>
      <c r="G169" s="4" t="s">
        <v>8</v>
      </c>
      <c r="H169" s="4"/>
      <c r="I169" s="6">
        <v>35838</v>
      </c>
      <c r="J169" s="4">
        <v>9530343444</v>
      </c>
      <c r="K169" s="4" t="s">
        <v>30</v>
      </c>
      <c r="L169" s="4"/>
    </row>
    <row r="170" spans="1:12" ht="20.25" customHeight="1" x14ac:dyDescent="0.25">
      <c r="A170" s="4">
        <v>56</v>
      </c>
      <c r="B170" s="4">
        <v>600191</v>
      </c>
      <c r="C170" s="4" t="s">
        <v>52</v>
      </c>
      <c r="D170" s="4" t="s">
        <v>51</v>
      </c>
      <c r="E170" s="4" t="s">
        <v>50</v>
      </c>
      <c r="F170" s="4" t="s">
        <v>3</v>
      </c>
      <c r="G170" s="4" t="s">
        <v>49</v>
      </c>
      <c r="H170" s="4"/>
      <c r="I170" s="6">
        <v>37524</v>
      </c>
      <c r="J170" s="4">
        <v>7297003644</v>
      </c>
      <c r="K170" s="4" t="s">
        <v>30</v>
      </c>
      <c r="L170" s="4"/>
    </row>
    <row r="171" spans="1:12" ht="20.25" customHeight="1" x14ac:dyDescent="0.25">
      <c r="A171" s="4">
        <v>57</v>
      </c>
      <c r="B171" s="4">
        <v>835528</v>
      </c>
      <c r="C171" s="4" t="s">
        <v>47</v>
      </c>
      <c r="D171" s="4" t="s">
        <v>46</v>
      </c>
      <c r="E171" s="4" t="s">
        <v>45</v>
      </c>
      <c r="F171" s="4" t="s">
        <v>3</v>
      </c>
      <c r="G171" s="4" t="s">
        <v>2</v>
      </c>
      <c r="H171" s="4" t="s">
        <v>16</v>
      </c>
      <c r="I171" s="6">
        <v>36643</v>
      </c>
      <c r="J171" s="4">
        <v>9602669890</v>
      </c>
      <c r="K171" s="4" t="s">
        <v>30</v>
      </c>
      <c r="L171" s="4"/>
    </row>
    <row r="172" spans="1:12" ht="20.25" customHeight="1" x14ac:dyDescent="0.25">
      <c r="A172" s="4">
        <v>58</v>
      </c>
      <c r="B172" s="4">
        <v>601722</v>
      </c>
      <c r="C172" s="4" t="s">
        <v>29</v>
      </c>
      <c r="D172" s="4" t="s">
        <v>28</v>
      </c>
      <c r="E172" s="4" t="s">
        <v>27</v>
      </c>
      <c r="F172" s="4" t="s">
        <v>3</v>
      </c>
      <c r="G172" s="4" t="s">
        <v>2</v>
      </c>
      <c r="H172" s="4"/>
      <c r="I172" s="6">
        <v>37433</v>
      </c>
      <c r="J172" s="4">
        <v>7976045480</v>
      </c>
      <c r="K172" s="4" t="s">
        <v>0</v>
      </c>
      <c r="L172" s="4"/>
    </row>
    <row r="173" spans="1:12" ht="20.25" customHeight="1" x14ac:dyDescent="0.25">
      <c r="A173" s="4">
        <v>59</v>
      </c>
      <c r="B173" s="4">
        <v>600808</v>
      </c>
      <c r="C173" s="4" t="s">
        <v>26</v>
      </c>
      <c r="D173" s="4" t="s">
        <v>25</v>
      </c>
      <c r="E173" s="4" t="s">
        <v>24</v>
      </c>
      <c r="F173" s="4" t="s">
        <v>3</v>
      </c>
      <c r="G173" s="4" t="s">
        <v>2</v>
      </c>
      <c r="H173" s="4" t="s">
        <v>16</v>
      </c>
      <c r="I173" s="6">
        <v>36838</v>
      </c>
      <c r="J173" s="4">
        <v>8290516908</v>
      </c>
      <c r="K173" s="4" t="s">
        <v>0</v>
      </c>
      <c r="L173" s="4"/>
    </row>
    <row r="174" spans="1:12" ht="20.25" customHeight="1" x14ac:dyDescent="0.25">
      <c r="A174" s="4">
        <v>60</v>
      </c>
      <c r="B174" s="4">
        <v>600910</v>
      </c>
      <c r="C174" s="4" t="s">
        <v>14</v>
      </c>
      <c r="D174" s="4" t="s">
        <v>13</v>
      </c>
      <c r="E174" s="4" t="s">
        <v>12</v>
      </c>
      <c r="F174" s="4" t="s">
        <v>3</v>
      </c>
      <c r="G174" s="4" t="s">
        <v>8</v>
      </c>
      <c r="H174" s="4"/>
      <c r="I174" s="6">
        <v>36418</v>
      </c>
      <c r="J174" s="4">
        <v>9413162081</v>
      </c>
      <c r="K174" s="4" t="s">
        <v>0</v>
      </c>
      <c r="L174" s="4"/>
    </row>
    <row r="175" spans="1:12" ht="20.25" customHeight="1" x14ac:dyDescent="0.25">
      <c r="A175" s="4">
        <v>61</v>
      </c>
      <c r="B175" s="4">
        <v>825541</v>
      </c>
      <c r="C175" s="4" t="s">
        <v>11</v>
      </c>
      <c r="D175" s="4" t="s">
        <v>10</v>
      </c>
      <c r="E175" s="4" t="s">
        <v>9</v>
      </c>
      <c r="F175" s="4" t="s">
        <v>3</v>
      </c>
      <c r="G175" s="4" t="s">
        <v>8</v>
      </c>
      <c r="H175" s="4"/>
      <c r="I175" s="6">
        <v>35985</v>
      </c>
      <c r="J175" s="4">
        <v>7412881060</v>
      </c>
      <c r="K175" s="4" t="s">
        <v>0</v>
      </c>
      <c r="L175" s="4"/>
    </row>
    <row r="176" spans="1:12" ht="20.25" customHeight="1" x14ac:dyDescent="0.25">
      <c r="A176" s="4">
        <v>62</v>
      </c>
      <c r="B176" s="4">
        <v>603707</v>
      </c>
      <c r="C176" s="4" t="s">
        <v>6</v>
      </c>
      <c r="D176" s="4" t="s">
        <v>5</v>
      </c>
      <c r="E176" s="4" t="s">
        <v>4</v>
      </c>
      <c r="F176" s="4" t="s">
        <v>3</v>
      </c>
      <c r="G176" s="4" t="s">
        <v>2</v>
      </c>
      <c r="H176" s="4"/>
      <c r="I176" s="6">
        <v>36773</v>
      </c>
      <c r="J176" s="4">
        <v>8690331181</v>
      </c>
      <c r="K176" s="4" t="s">
        <v>0</v>
      </c>
      <c r="L176" s="4"/>
    </row>
    <row r="177" spans="1:12" ht="20.25" customHeight="1" x14ac:dyDescent="0.25"/>
    <row r="178" spans="1:12" ht="20.25" customHeight="1" x14ac:dyDescent="0.25"/>
    <row r="179" spans="1:12" ht="20.25" customHeight="1" x14ac:dyDescent="0.25"/>
    <row r="180" spans="1:12" ht="20.25" customHeight="1" x14ac:dyDescent="0.25">
      <c r="A180" s="234" t="s">
        <v>311</v>
      </c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</row>
    <row r="181" spans="1:12" ht="20.25" customHeight="1" x14ac:dyDescent="0.25">
      <c r="A181" s="234" t="s">
        <v>313</v>
      </c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</row>
    <row r="182" spans="1:12" ht="20.25" customHeight="1" x14ac:dyDescent="0.25">
      <c r="A182" s="4" t="s">
        <v>309</v>
      </c>
      <c r="B182" s="4" t="s">
        <v>308</v>
      </c>
      <c r="C182" s="4" t="s">
        <v>307</v>
      </c>
      <c r="D182" s="4" t="s">
        <v>306</v>
      </c>
      <c r="E182" s="4" t="s">
        <v>305</v>
      </c>
      <c r="F182" s="4" t="s">
        <v>304</v>
      </c>
      <c r="G182" s="4" t="s">
        <v>303</v>
      </c>
      <c r="H182" s="4" t="s">
        <v>429</v>
      </c>
      <c r="I182" s="4" t="s">
        <v>300</v>
      </c>
      <c r="J182" s="4" t="s">
        <v>299</v>
      </c>
      <c r="K182" s="4" t="s">
        <v>298</v>
      </c>
      <c r="L182" s="4"/>
    </row>
    <row r="183" spans="1:12" ht="20.25" customHeight="1" x14ac:dyDescent="0.25">
      <c r="A183" s="4">
        <v>1</v>
      </c>
      <c r="B183" s="4">
        <v>603142</v>
      </c>
      <c r="C183" s="4" t="s">
        <v>260</v>
      </c>
      <c r="D183" s="4" t="s">
        <v>259</v>
      </c>
      <c r="E183" s="4" t="s">
        <v>258</v>
      </c>
      <c r="F183" s="4" t="s">
        <v>3</v>
      </c>
      <c r="G183" s="4" t="s">
        <v>49</v>
      </c>
      <c r="H183" s="4"/>
      <c r="I183" s="6">
        <v>36521</v>
      </c>
      <c r="J183" s="4">
        <v>8764026850</v>
      </c>
      <c r="K183" s="4" t="s">
        <v>98</v>
      </c>
      <c r="L183" s="4"/>
    </row>
    <row r="184" spans="1:12" ht="20.25" customHeight="1" x14ac:dyDescent="0.25">
      <c r="A184" s="4">
        <v>2</v>
      </c>
      <c r="B184" s="4">
        <v>600539</v>
      </c>
      <c r="C184" s="4" t="s">
        <v>203</v>
      </c>
      <c r="D184" s="4" t="s">
        <v>202</v>
      </c>
      <c r="E184" s="4" t="s">
        <v>201</v>
      </c>
      <c r="F184" s="4" t="s">
        <v>3</v>
      </c>
      <c r="G184" s="4" t="s">
        <v>8</v>
      </c>
      <c r="H184" s="4"/>
      <c r="I184" s="6">
        <v>36442</v>
      </c>
      <c r="J184" s="4">
        <v>8690401263</v>
      </c>
      <c r="K184" s="4" t="s">
        <v>98</v>
      </c>
      <c r="L184" s="4"/>
    </row>
    <row r="185" spans="1:12" ht="20.25" customHeight="1" x14ac:dyDescent="0.25">
      <c r="A185" s="4">
        <v>3</v>
      </c>
      <c r="B185" s="4">
        <v>863155</v>
      </c>
      <c r="C185" s="4" t="s">
        <v>165</v>
      </c>
      <c r="D185" s="4" t="s">
        <v>164</v>
      </c>
      <c r="E185" s="4" t="s">
        <v>163</v>
      </c>
      <c r="F185" s="4" t="s">
        <v>3</v>
      </c>
      <c r="G185" s="4" t="s">
        <v>37</v>
      </c>
      <c r="H185" s="4"/>
      <c r="I185" s="6">
        <v>36540</v>
      </c>
      <c r="J185" s="4">
        <v>8949341357</v>
      </c>
      <c r="K185" s="4" t="s">
        <v>98</v>
      </c>
      <c r="L185" s="4"/>
    </row>
    <row r="186" spans="1:12" ht="20.25" customHeight="1" x14ac:dyDescent="0.25">
      <c r="A186" s="4">
        <v>4</v>
      </c>
      <c r="B186" s="4">
        <v>578413</v>
      </c>
      <c r="C186" s="4" t="s">
        <v>139</v>
      </c>
      <c r="D186" s="4" t="s">
        <v>138</v>
      </c>
      <c r="E186" s="4" t="s">
        <v>137</v>
      </c>
      <c r="F186" s="4" t="s">
        <v>3</v>
      </c>
      <c r="G186" s="4" t="s">
        <v>49</v>
      </c>
      <c r="H186" s="4"/>
      <c r="I186" s="6">
        <v>36781</v>
      </c>
      <c r="J186" s="4">
        <v>9664422951</v>
      </c>
      <c r="K186" s="4" t="s">
        <v>98</v>
      </c>
      <c r="L186" s="4"/>
    </row>
    <row r="187" spans="1:12" ht="20.25" customHeight="1" x14ac:dyDescent="0.25">
      <c r="A187" s="4">
        <v>5</v>
      </c>
      <c r="B187" s="4">
        <v>596347</v>
      </c>
      <c r="C187" s="4" t="s">
        <v>133</v>
      </c>
      <c r="D187" s="4" t="s">
        <v>132</v>
      </c>
      <c r="E187" s="4" t="s">
        <v>123</v>
      </c>
      <c r="F187" s="4" t="s">
        <v>3</v>
      </c>
      <c r="G187" s="4" t="s">
        <v>32</v>
      </c>
      <c r="H187" s="4"/>
      <c r="I187" s="6">
        <v>37305</v>
      </c>
      <c r="J187" s="4">
        <v>7412907921</v>
      </c>
      <c r="K187" s="4" t="s">
        <v>98</v>
      </c>
      <c r="L187" s="4"/>
    </row>
    <row r="188" spans="1:12" ht="20.25" customHeight="1" x14ac:dyDescent="0.25">
      <c r="A188" s="4">
        <v>6</v>
      </c>
      <c r="B188" s="4">
        <v>574955</v>
      </c>
      <c r="C188" s="4" t="s">
        <v>125</v>
      </c>
      <c r="D188" s="4" t="s">
        <v>124</v>
      </c>
      <c r="E188" s="4" t="s">
        <v>123</v>
      </c>
      <c r="F188" s="4" t="s">
        <v>3</v>
      </c>
      <c r="G188" s="4" t="s">
        <v>49</v>
      </c>
      <c r="H188" s="4"/>
      <c r="I188" s="6">
        <v>36347</v>
      </c>
      <c r="J188" s="4">
        <v>9351557300</v>
      </c>
      <c r="K188" s="4" t="s">
        <v>98</v>
      </c>
      <c r="L188" s="4"/>
    </row>
    <row r="189" spans="1:12" ht="20.25" customHeight="1" x14ac:dyDescent="0.25">
      <c r="A189" s="4">
        <v>7</v>
      </c>
      <c r="B189" s="4">
        <v>735469</v>
      </c>
      <c r="C189" s="4" t="s">
        <v>113</v>
      </c>
      <c r="D189" s="4" t="s">
        <v>112</v>
      </c>
      <c r="E189" s="4" t="s">
        <v>111</v>
      </c>
      <c r="F189" s="4" t="s">
        <v>3</v>
      </c>
      <c r="G189" s="4" t="s">
        <v>49</v>
      </c>
      <c r="H189" s="4"/>
      <c r="I189" s="6">
        <v>36114</v>
      </c>
      <c r="J189" s="4">
        <v>8875615175</v>
      </c>
      <c r="K189" s="4" t="s">
        <v>98</v>
      </c>
      <c r="L189" s="4"/>
    </row>
    <row r="190" spans="1:12" ht="20.25" customHeight="1" x14ac:dyDescent="0.25">
      <c r="A190" s="4">
        <v>8</v>
      </c>
      <c r="B190" s="4">
        <v>601309</v>
      </c>
      <c r="C190" s="4" t="s">
        <v>79</v>
      </c>
      <c r="D190" s="4" t="s">
        <v>78</v>
      </c>
      <c r="E190" s="4" t="s">
        <v>77</v>
      </c>
      <c r="F190" s="4" t="s">
        <v>3</v>
      </c>
      <c r="G190" s="4" t="s">
        <v>2</v>
      </c>
      <c r="H190" s="4"/>
      <c r="I190" s="6">
        <v>36693</v>
      </c>
      <c r="J190" s="4">
        <v>9929530242</v>
      </c>
      <c r="K190" s="4" t="s">
        <v>30</v>
      </c>
      <c r="L190" s="4"/>
    </row>
    <row r="191" spans="1:12" ht="20.25" customHeight="1" x14ac:dyDescent="0.25">
      <c r="A191" s="4">
        <v>9</v>
      </c>
      <c r="B191" s="4">
        <v>600776</v>
      </c>
      <c r="C191" s="4" t="s">
        <v>67</v>
      </c>
      <c r="D191" s="4" t="s">
        <v>66</v>
      </c>
      <c r="E191" s="4" t="s">
        <v>65</v>
      </c>
      <c r="F191" s="4" t="s">
        <v>3</v>
      </c>
      <c r="G191" s="4" t="s">
        <v>8</v>
      </c>
      <c r="H191" s="4"/>
      <c r="I191" s="6">
        <v>36417</v>
      </c>
      <c r="J191" s="4">
        <v>9461141049</v>
      </c>
      <c r="K191" s="4" t="s">
        <v>30</v>
      </c>
      <c r="L191" s="4"/>
    </row>
    <row r="192" spans="1:12" ht="20.25" customHeight="1" x14ac:dyDescent="0.25">
      <c r="A192" s="4">
        <v>10</v>
      </c>
      <c r="B192" s="4">
        <v>602032</v>
      </c>
      <c r="C192" s="4" t="s">
        <v>55</v>
      </c>
      <c r="D192" s="4" t="s">
        <v>54</v>
      </c>
      <c r="E192" s="4" t="s">
        <v>53</v>
      </c>
      <c r="F192" s="4" t="s">
        <v>3</v>
      </c>
      <c r="G192" s="4" t="s">
        <v>49</v>
      </c>
      <c r="H192" s="4"/>
      <c r="I192" s="6">
        <v>36607</v>
      </c>
      <c r="J192" s="4">
        <v>9784642315</v>
      </c>
      <c r="K192" s="4" t="s">
        <v>30</v>
      </c>
      <c r="L192" s="4"/>
    </row>
  </sheetData>
  <mergeCells count="8">
    <mergeCell ref="A180:L180"/>
    <mergeCell ref="A181:L181"/>
    <mergeCell ref="A1:L1"/>
    <mergeCell ref="A2:L2"/>
    <mergeCell ref="A69:L69"/>
    <mergeCell ref="A70:L70"/>
    <mergeCell ref="A112:L112"/>
    <mergeCell ref="A113:L1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topLeftCell="A127" workbookViewId="0">
      <selection activeCell="D137" sqref="D137"/>
    </sheetView>
  </sheetViews>
  <sheetFormatPr defaultRowHeight="15" x14ac:dyDescent="0.25"/>
  <cols>
    <col min="1" max="1" width="5.140625" bestFit="1" customWidth="1"/>
    <col min="2" max="2" width="8.28515625" bestFit="1" customWidth="1"/>
    <col min="3" max="3" width="26" bestFit="1" customWidth="1"/>
    <col min="4" max="4" width="27.42578125" bestFit="1" customWidth="1"/>
    <col min="5" max="5" width="26.28515625" bestFit="1" customWidth="1"/>
    <col min="6" max="6" width="8.28515625" bestFit="1" customWidth="1"/>
    <col min="7" max="8" width="10.42578125" bestFit="1" customWidth="1"/>
    <col min="9" max="9" width="11.5703125" bestFit="1" customWidth="1"/>
    <col min="10" max="10" width="12.42578125" bestFit="1" customWidth="1"/>
    <col min="11" max="11" width="13.7109375" customWidth="1"/>
    <col min="12" max="12" width="14.7109375" customWidth="1"/>
    <col min="13" max="13" width="11.28515625" customWidth="1"/>
    <col min="14" max="14" width="13.7109375" customWidth="1"/>
  </cols>
  <sheetData>
    <row r="1" spans="1:12" x14ac:dyDescent="0.25">
      <c r="A1" s="256" t="s">
        <v>754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x14ac:dyDescent="0.25">
      <c r="A2" s="256" t="s">
        <v>310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x14ac:dyDescent="0.25">
      <c r="A3" s="38" t="s">
        <v>309</v>
      </c>
      <c r="B3" s="38" t="s">
        <v>308</v>
      </c>
      <c r="C3" s="38" t="s">
        <v>307</v>
      </c>
      <c r="D3" s="38" t="s">
        <v>306</v>
      </c>
      <c r="E3" s="38" t="s">
        <v>305</v>
      </c>
      <c r="F3" s="38" t="s">
        <v>304</v>
      </c>
      <c r="G3" s="38" t="s">
        <v>303</v>
      </c>
      <c r="H3" s="38" t="s">
        <v>302</v>
      </c>
      <c r="I3" s="38" t="s">
        <v>301</v>
      </c>
      <c r="J3" s="38" t="s">
        <v>300</v>
      </c>
      <c r="K3" s="38" t="s">
        <v>299</v>
      </c>
      <c r="L3" s="38" t="s">
        <v>298</v>
      </c>
    </row>
    <row r="4" spans="1:12" x14ac:dyDescent="0.25">
      <c r="A4" s="38">
        <v>1</v>
      </c>
      <c r="B4" s="38">
        <v>602869</v>
      </c>
      <c r="C4" s="38" t="s">
        <v>297</v>
      </c>
      <c r="D4" s="38" t="s">
        <v>296</v>
      </c>
      <c r="E4" s="38" t="s">
        <v>295</v>
      </c>
      <c r="F4" s="38" t="s">
        <v>3</v>
      </c>
      <c r="G4" s="38" t="s">
        <v>2</v>
      </c>
      <c r="H4" s="38"/>
      <c r="I4" s="38" t="s">
        <v>15</v>
      </c>
      <c r="J4" s="39">
        <v>37282</v>
      </c>
      <c r="K4" s="38">
        <v>9462561612</v>
      </c>
      <c r="L4" s="38" t="s">
        <v>98</v>
      </c>
    </row>
    <row r="5" spans="1:12" x14ac:dyDescent="0.25">
      <c r="A5" s="38">
        <v>2</v>
      </c>
      <c r="B5" s="38">
        <v>601636</v>
      </c>
      <c r="C5" s="38" t="s">
        <v>294</v>
      </c>
      <c r="D5" s="38" t="s">
        <v>293</v>
      </c>
      <c r="E5" s="38" t="s">
        <v>292</v>
      </c>
      <c r="F5" s="38" t="s">
        <v>3</v>
      </c>
      <c r="G5" s="38" t="s">
        <v>17</v>
      </c>
      <c r="H5" s="38"/>
      <c r="I5" s="38" t="s">
        <v>15</v>
      </c>
      <c r="J5" s="39">
        <v>37159</v>
      </c>
      <c r="K5" s="38">
        <v>7742762456</v>
      </c>
      <c r="L5" s="38" t="s">
        <v>98</v>
      </c>
    </row>
    <row r="6" spans="1:12" x14ac:dyDescent="0.25">
      <c r="A6" s="38">
        <v>3</v>
      </c>
      <c r="B6" s="38">
        <v>602232</v>
      </c>
      <c r="C6" s="38" t="s">
        <v>291</v>
      </c>
      <c r="D6" s="38" t="s">
        <v>290</v>
      </c>
      <c r="E6" s="38" t="s">
        <v>289</v>
      </c>
      <c r="F6" s="38" t="s">
        <v>3</v>
      </c>
      <c r="G6" s="38" t="s">
        <v>8</v>
      </c>
      <c r="H6" s="38" t="s">
        <v>16</v>
      </c>
      <c r="I6" s="38" t="s">
        <v>15</v>
      </c>
      <c r="J6" s="39">
        <v>34397</v>
      </c>
      <c r="K6" s="38">
        <v>7869235618</v>
      </c>
      <c r="L6" s="38" t="s">
        <v>98</v>
      </c>
    </row>
    <row r="7" spans="1:12" x14ac:dyDescent="0.25">
      <c r="A7" s="38">
        <v>4</v>
      </c>
      <c r="B7" s="38">
        <v>575100</v>
      </c>
      <c r="C7" s="38" t="s">
        <v>288</v>
      </c>
      <c r="D7" s="38" t="s">
        <v>287</v>
      </c>
      <c r="E7" s="38" t="s">
        <v>286</v>
      </c>
      <c r="F7" s="38" t="s">
        <v>3</v>
      </c>
      <c r="G7" s="38" t="s">
        <v>2</v>
      </c>
      <c r="H7" s="38"/>
      <c r="I7" s="38" t="s">
        <v>15</v>
      </c>
      <c r="J7" s="39">
        <v>37182</v>
      </c>
      <c r="K7" s="38">
        <v>8696193371</v>
      </c>
      <c r="L7" s="38" t="s">
        <v>98</v>
      </c>
    </row>
    <row r="8" spans="1:12" x14ac:dyDescent="0.25">
      <c r="A8" s="38">
        <v>5</v>
      </c>
      <c r="B8" s="38">
        <v>602114</v>
      </c>
      <c r="C8" s="38" t="s">
        <v>285</v>
      </c>
      <c r="D8" s="38" t="s">
        <v>246</v>
      </c>
      <c r="E8" s="38" t="s">
        <v>284</v>
      </c>
      <c r="F8" s="38" t="s">
        <v>3</v>
      </c>
      <c r="G8" s="38" t="s">
        <v>8</v>
      </c>
      <c r="H8" s="38"/>
      <c r="I8" s="38" t="s">
        <v>15</v>
      </c>
      <c r="J8" s="39">
        <v>37447</v>
      </c>
      <c r="K8" s="38">
        <v>9636538870</v>
      </c>
      <c r="L8" s="38" t="s">
        <v>98</v>
      </c>
    </row>
    <row r="9" spans="1:12" x14ac:dyDescent="0.25">
      <c r="A9" s="38">
        <v>6</v>
      </c>
      <c r="B9" s="38">
        <v>602854</v>
      </c>
      <c r="C9" s="38" t="s">
        <v>283</v>
      </c>
      <c r="D9" s="38" t="s">
        <v>282</v>
      </c>
      <c r="E9" s="38" t="s">
        <v>281</v>
      </c>
      <c r="F9" s="38" t="s">
        <v>3</v>
      </c>
      <c r="G9" s="38" t="s">
        <v>49</v>
      </c>
      <c r="H9" s="38"/>
      <c r="I9" s="38" t="s">
        <v>15</v>
      </c>
      <c r="J9" s="39">
        <v>36896</v>
      </c>
      <c r="K9" s="38">
        <v>8209801275</v>
      </c>
      <c r="L9" s="38" t="s">
        <v>98</v>
      </c>
    </row>
    <row r="10" spans="1:12" x14ac:dyDescent="0.25">
      <c r="A10" s="38">
        <v>7</v>
      </c>
      <c r="B10" s="38">
        <v>602477</v>
      </c>
      <c r="C10" s="38" t="s">
        <v>280</v>
      </c>
      <c r="D10" s="38" t="s">
        <v>275</v>
      </c>
      <c r="E10" s="38" t="s">
        <v>279</v>
      </c>
      <c r="F10" s="38" t="s">
        <v>3</v>
      </c>
      <c r="G10" s="38" t="s">
        <v>49</v>
      </c>
      <c r="H10" s="38"/>
      <c r="I10" s="38" t="s">
        <v>15</v>
      </c>
      <c r="J10" s="39">
        <v>36255</v>
      </c>
      <c r="K10" s="38">
        <v>9649203023</v>
      </c>
      <c r="L10" s="38" t="s">
        <v>98</v>
      </c>
    </row>
    <row r="11" spans="1:12" x14ac:dyDescent="0.25">
      <c r="A11" s="38">
        <v>8</v>
      </c>
      <c r="B11" s="38">
        <v>600946</v>
      </c>
      <c r="C11" s="38" t="s">
        <v>278</v>
      </c>
      <c r="D11" s="38" t="s">
        <v>277</v>
      </c>
      <c r="E11" s="38" t="s">
        <v>140</v>
      </c>
      <c r="F11" s="38" t="s">
        <v>3</v>
      </c>
      <c r="G11" s="38" t="s">
        <v>8</v>
      </c>
      <c r="H11" s="38"/>
      <c r="I11" s="38" t="s">
        <v>15</v>
      </c>
      <c r="J11" s="39">
        <v>36692</v>
      </c>
      <c r="K11" s="38">
        <v>9602864264</v>
      </c>
      <c r="L11" s="38" t="s">
        <v>98</v>
      </c>
    </row>
    <row r="12" spans="1:12" x14ac:dyDescent="0.25">
      <c r="A12" s="38">
        <v>9</v>
      </c>
      <c r="B12" s="38">
        <v>601139</v>
      </c>
      <c r="C12" s="38" t="s">
        <v>276</v>
      </c>
      <c r="D12" s="38" t="s">
        <v>275</v>
      </c>
      <c r="E12" s="38" t="s">
        <v>274</v>
      </c>
      <c r="F12" s="38" t="s">
        <v>3</v>
      </c>
      <c r="G12" s="38" t="s">
        <v>17</v>
      </c>
      <c r="H12" s="38"/>
      <c r="I12" s="38" t="s">
        <v>15</v>
      </c>
      <c r="J12" s="39">
        <v>33667</v>
      </c>
      <c r="K12" s="38">
        <v>7357111547</v>
      </c>
      <c r="L12" s="38" t="s">
        <v>98</v>
      </c>
    </row>
    <row r="13" spans="1:12" x14ac:dyDescent="0.25">
      <c r="A13" s="38">
        <v>10</v>
      </c>
      <c r="B13" s="38">
        <v>600333</v>
      </c>
      <c r="C13" s="38" t="s">
        <v>273</v>
      </c>
      <c r="D13" s="38" t="s">
        <v>272</v>
      </c>
      <c r="E13" s="38" t="s">
        <v>271</v>
      </c>
      <c r="F13" s="38" t="s">
        <v>3</v>
      </c>
      <c r="G13" s="38" t="s">
        <v>49</v>
      </c>
      <c r="H13" s="38"/>
      <c r="I13" s="38" t="s">
        <v>15</v>
      </c>
      <c r="J13" s="39">
        <v>37600</v>
      </c>
      <c r="K13" s="38">
        <v>9660414128</v>
      </c>
      <c r="L13" s="38" t="s">
        <v>98</v>
      </c>
    </row>
    <row r="14" spans="1:12" x14ac:dyDescent="0.25">
      <c r="A14" s="38">
        <v>11</v>
      </c>
      <c r="B14" s="38">
        <v>601844</v>
      </c>
      <c r="C14" s="38" t="s">
        <v>270</v>
      </c>
      <c r="D14" s="38" t="s">
        <v>269</v>
      </c>
      <c r="E14" s="38" t="s">
        <v>268</v>
      </c>
      <c r="F14" s="38" t="s">
        <v>3</v>
      </c>
      <c r="G14" s="38" t="s">
        <v>8</v>
      </c>
      <c r="H14" s="38"/>
      <c r="I14" s="38" t="s">
        <v>15</v>
      </c>
      <c r="J14" s="39">
        <v>36723</v>
      </c>
      <c r="K14" s="38">
        <v>7073545431</v>
      </c>
      <c r="L14" s="38" t="s">
        <v>98</v>
      </c>
    </row>
    <row r="15" spans="1:12" x14ac:dyDescent="0.25">
      <c r="A15" s="38">
        <v>12</v>
      </c>
      <c r="B15" s="38">
        <v>601905</v>
      </c>
      <c r="C15" s="38" t="s">
        <v>263</v>
      </c>
      <c r="D15" s="38" t="s">
        <v>187</v>
      </c>
      <c r="E15" s="38" t="s">
        <v>262</v>
      </c>
      <c r="F15" s="38" t="s">
        <v>3</v>
      </c>
      <c r="G15" s="38" t="s">
        <v>261</v>
      </c>
      <c r="H15" s="38"/>
      <c r="I15" s="38" t="s">
        <v>15</v>
      </c>
      <c r="J15" s="39">
        <v>37067</v>
      </c>
      <c r="K15" s="38">
        <v>9799965463</v>
      </c>
      <c r="L15" s="38" t="s">
        <v>98</v>
      </c>
    </row>
    <row r="16" spans="1:12" x14ac:dyDescent="0.25">
      <c r="A16" s="38">
        <v>13</v>
      </c>
      <c r="B16" s="38">
        <v>600528</v>
      </c>
      <c r="C16" s="38" t="s">
        <v>257</v>
      </c>
      <c r="D16" s="38" t="s">
        <v>256</v>
      </c>
      <c r="E16" s="38" t="s">
        <v>255</v>
      </c>
      <c r="F16" s="38" t="s">
        <v>3</v>
      </c>
      <c r="G16" s="38" t="s">
        <v>49</v>
      </c>
      <c r="H16" s="38" t="s">
        <v>254</v>
      </c>
      <c r="I16" s="38" t="s">
        <v>15</v>
      </c>
      <c r="J16" s="39">
        <v>33725</v>
      </c>
      <c r="K16" s="38">
        <v>7976799320</v>
      </c>
      <c r="L16" s="38" t="s">
        <v>98</v>
      </c>
    </row>
    <row r="17" spans="1:12" x14ac:dyDescent="0.25">
      <c r="A17" s="38">
        <v>14</v>
      </c>
      <c r="B17" s="38">
        <v>600573</v>
      </c>
      <c r="C17" s="38" t="s">
        <v>253</v>
      </c>
      <c r="D17" s="38" t="s">
        <v>252</v>
      </c>
      <c r="E17" s="38" t="s">
        <v>251</v>
      </c>
      <c r="F17" s="38" t="s">
        <v>3</v>
      </c>
      <c r="G17" s="38" t="s">
        <v>17</v>
      </c>
      <c r="H17" s="38" t="s">
        <v>250</v>
      </c>
      <c r="I17" s="38" t="s">
        <v>15</v>
      </c>
      <c r="J17" s="39">
        <v>35049</v>
      </c>
      <c r="K17" s="38">
        <v>9413982755</v>
      </c>
      <c r="L17" s="38" t="s">
        <v>98</v>
      </c>
    </row>
    <row r="18" spans="1:12" x14ac:dyDescent="0.25">
      <c r="A18" s="38">
        <v>15</v>
      </c>
      <c r="B18" s="38">
        <v>603461</v>
      </c>
      <c r="C18" s="38" t="s">
        <v>249</v>
      </c>
      <c r="D18" s="38" t="s">
        <v>248</v>
      </c>
      <c r="E18" s="38" t="s">
        <v>228</v>
      </c>
      <c r="F18" s="38" t="s">
        <v>3</v>
      </c>
      <c r="G18" s="38" t="s">
        <v>8</v>
      </c>
      <c r="H18" s="38"/>
      <c r="I18" s="38" t="s">
        <v>15</v>
      </c>
      <c r="J18" s="39">
        <v>36659</v>
      </c>
      <c r="K18" s="38">
        <v>9001912704</v>
      </c>
      <c r="L18" s="38" t="s">
        <v>98</v>
      </c>
    </row>
    <row r="19" spans="1:12" x14ac:dyDescent="0.25">
      <c r="A19" s="38">
        <v>16</v>
      </c>
      <c r="B19" s="38">
        <v>600226</v>
      </c>
      <c r="C19" s="38" t="s">
        <v>247</v>
      </c>
      <c r="D19" s="38" t="s">
        <v>246</v>
      </c>
      <c r="E19" s="38" t="s">
        <v>245</v>
      </c>
      <c r="F19" s="38" t="s">
        <v>3</v>
      </c>
      <c r="G19" s="38" t="s">
        <v>32</v>
      </c>
      <c r="H19" s="38"/>
      <c r="I19" s="38" t="s">
        <v>15</v>
      </c>
      <c r="J19" s="39">
        <v>37472</v>
      </c>
      <c r="K19" s="38">
        <v>8949915240</v>
      </c>
      <c r="L19" s="38" t="s">
        <v>98</v>
      </c>
    </row>
    <row r="20" spans="1:12" x14ac:dyDescent="0.25">
      <c r="A20" s="38">
        <v>17</v>
      </c>
      <c r="B20" s="38">
        <v>602208</v>
      </c>
      <c r="C20" s="38" t="s">
        <v>244</v>
      </c>
      <c r="D20" s="38" t="s">
        <v>243</v>
      </c>
      <c r="E20" s="38" t="s">
        <v>242</v>
      </c>
      <c r="F20" s="38" t="s">
        <v>3</v>
      </c>
      <c r="G20" s="38" t="s">
        <v>17</v>
      </c>
      <c r="H20" s="38"/>
      <c r="I20" s="38" t="s">
        <v>15</v>
      </c>
      <c r="J20" s="39">
        <v>35858</v>
      </c>
      <c r="K20" s="38">
        <v>9636077729</v>
      </c>
      <c r="L20" s="38" t="s">
        <v>98</v>
      </c>
    </row>
    <row r="21" spans="1:12" x14ac:dyDescent="0.25">
      <c r="A21" s="38">
        <v>18</v>
      </c>
      <c r="B21" s="38">
        <v>600965</v>
      </c>
      <c r="C21" s="38" t="s">
        <v>241</v>
      </c>
      <c r="D21" s="38" t="s">
        <v>240</v>
      </c>
      <c r="E21" s="38" t="s">
        <v>239</v>
      </c>
      <c r="F21" s="38" t="s">
        <v>3</v>
      </c>
      <c r="G21" s="38" t="s">
        <v>17</v>
      </c>
      <c r="H21" s="38"/>
      <c r="I21" s="38" t="s">
        <v>15</v>
      </c>
      <c r="J21" s="39">
        <v>31051</v>
      </c>
      <c r="K21" s="38">
        <v>9829319843</v>
      </c>
      <c r="L21" s="38" t="s">
        <v>98</v>
      </c>
    </row>
    <row r="22" spans="1:12" x14ac:dyDescent="0.25">
      <c r="A22" s="38">
        <v>19</v>
      </c>
      <c r="B22" s="38">
        <v>601295</v>
      </c>
      <c r="C22" s="38" t="s">
        <v>238</v>
      </c>
      <c r="D22" s="38" t="s">
        <v>237</v>
      </c>
      <c r="E22" s="38" t="s">
        <v>236</v>
      </c>
      <c r="F22" s="38" t="s">
        <v>3</v>
      </c>
      <c r="G22" s="38" t="s">
        <v>17</v>
      </c>
      <c r="H22" s="38"/>
      <c r="I22" s="38" t="s">
        <v>15</v>
      </c>
      <c r="J22" s="39">
        <v>37544</v>
      </c>
      <c r="K22" s="38">
        <v>8003521990</v>
      </c>
      <c r="L22" s="38" t="s">
        <v>98</v>
      </c>
    </row>
    <row r="23" spans="1:12" x14ac:dyDescent="0.25">
      <c r="A23" s="38">
        <v>20</v>
      </c>
      <c r="B23" s="38">
        <v>602168</v>
      </c>
      <c r="C23" s="38" t="s">
        <v>235</v>
      </c>
      <c r="D23" s="38" t="s">
        <v>234</v>
      </c>
      <c r="E23" s="38" t="s">
        <v>233</v>
      </c>
      <c r="F23" s="38" t="s">
        <v>3</v>
      </c>
      <c r="G23" s="38" t="s">
        <v>17</v>
      </c>
      <c r="H23" s="38" t="s">
        <v>16</v>
      </c>
      <c r="I23" s="38" t="s">
        <v>15</v>
      </c>
      <c r="J23" s="39">
        <v>34554</v>
      </c>
      <c r="K23" s="38">
        <v>9024214198</v>
      </c>
      <c r="L23" s="38" t="s">
        <v>98</v>
      </c>
    </row>
    <row r="24" spans="1:12" x14ac:dyDescent="0.25">
      <c r="A24" s="38">
        <v>21</v>
      </c>
      <c r="B24" s="38">
        <v>575177</v>
      </c>
      <c r="C24" s="38" t="s">
        <v>232</v>
      </c>
      <c r="D24" s="38" t="s">
        <v>231</v>
      </c>
      <c r="E24" s="38" t="s">
        <v>134</v>
      </c>
      <c r="F24" s="38" t="s">
        <v>3</v>
      </c>
      <c r="G24" s="38" t="s">
        <v>8</v>
      </c>
      <c r="H24" s="38"/>
      <c r="I24" s="38" t="s">
        <v>15</v>
      </c>
      <c r="J24" s="39">
        <v>35045</v>
      </c>
      <c r="K24" s="38">
        <v>9829349155</v>
      </c>
      <c r="L24" s="38" t="s">
        <v>98</v>
      </c>
    </row>
    <row r="25" spans="1:12" x14ac:dyDescent="0.25">
      <c r="A25" s="38">
        <v>22</v>
      </c>
      <c r="B25" s="38">
        <v>600517</v>
      </c>
      <c r="C25" s="38" t="s">
        <v>230</v>
      </c>
      <c r="D25" s="38" t="s">
        <v>229</v>
      </c>
      <c r="E25" s="38" t="s">
        <v>228</v>
      </c>
      <c r="F25" s="38" t="s">
        <v>3</v>
      </c>
      <c r="G25" s="38" t="s">
        <v>8</v>
      </c>
      <c r="H25" s="38"/>
      <c r="I25" s="38" t="s">
        <v>15</v>
      </c>
      <c r="J25" s="39">
        <v>37631</v>
      </c>
      <c r="K25" s="38">
        <v>9672037480</v>
      </c>
      <c r="L25" s="38" t="s">
        <v>98</v>
      </c>
    </row>
    <row r="26" spans="1:12" x14ac:dyDescent="0.25">
      <c r="A26" s="38">
        <v>23</v>
      </c>
      <c r="B26" s="38">
        <v>600894</v>
      </c>
      <c r="C26" s="38" t="s">
        <v>227</v>
      </c>
      <c r="D26" s="38" t="s">
        <v>226</v>
      </c>
      <c r="E26" s="38" t="s">
        <v>225</v>
      </c>
      <c r="F26" s="38" t="s">
        <v>3</v>
      </c>
      <c r="G26" s="38" t="s">
        <v>49</v>
      </c>
      <c r="H26" s="38"/>
      <c r="I26" s="38" t="s">
        <v>15</v>
      </c>
      <c r="J26" s="39">
        <v>36047</v>
      </c>
      <c r="K26" s="38">
        <v>9928532646</v>
      </c>
      <c r="L26" s="38" t="s">
        <v>98</v>
      </c>
    </row>
    <row r="27" spans="1:12" x14ac:dyDescent="0.25">
      <c r="A27" s="38">
        <v>24</v>
      </c>
      <c r="B27" s="38">
        <v>834213</v>
      </c>
      <c r="C27" s="38" t="s">
        <v>224</v>
      </c>
      <c r="D27" s="38" t="s">
        <v>25</v>
      </c>
      <c r="E27" s="38" t="s">
        <v>223</v>
      </c>
      <c r="F27" s="38" t="s">
        <v>3</v>
      </c>
      <c r="G27" s="38" t="s">
        <v>49</v>
      </c>
      <c r="H27" s="38"/>
      <c r="I27" s="38" t="s">
        <v>15</v>
      </c>
      <c r="J27" s="39">
        <v>36781</v>
      </c>
      <c r="K27" s="38">
        <v>9529376646</v>
      </c>
      <c r="L27" s="38" t="s">
        <v>98</v>
      </c>
    </row>
    <row r="28" spans="1:12" x14ac:dyDescent="0.25">
      <c r="A28" s="38">
        <v>25</v>
      </c>
      <c r="B28" s="38">
        <v>601296</v>
      </c>
      <c r="C28" s="38" t="s">
        <v>222</v>
      </c>
      <c r="D28" s="38" t="s">
        <v>221</v>
      </c>
      <c r="E28" s="38" t="s">
        <v>12</v>
      </c>
      <c r="F28" s="38" t="s">
        <v>3</v>
      </c>
      <c r="G28" s="38" t="s">
        <v>2</v>
      </c>
      <c r="H28" s="38"/>
      <c r="I28" s="38" t="s">
        <v>1</v>
      </c>
      <c r="J28" s="39">
        <v>36571</v>
      </c>
      <c r="K28" s="38">
        <v>7852076967</v>
      </c>
      <c r="L28" s="38" t="s">
        <v>98</v>
      </c>
    </row>
    <row r="29" spans="1:12" x14ac:dyDescent="0.25">
      <c r="A29" s="38">
        <v>26</v>
      </c>
      <c r="B29" s="38">
        <v>602066</v>
      </c>
      <c r="C29" s="38" t="s">
        <v>220</v>
      </c>
      <c r="D29" s="38" t="s">
        <v>219</v>
      </c>
      <c r="E29" s="38" t="s">
        <v>218</v>
      </c>
      <c r="F29" s="38" t="s">
        <v>3</v>
      </c>
      <c r="G29" s="38" t="s">
        <v>32</v>
      </c>
      <c r="H29" s="38"/>
      <c r="I29" s="38" t="s">
        <v>31</v>
      </c>
      <c r="J29" s="39">
        <v>34885</v>
      </c>
      <c r="K29" s="38">
        <v>7851932525</v>
      </c>
      <c r="L29" s="38" t="s">
        <v>98</v>
      </c>
    </row>
    <row r="30" spans="1:12" x14ac:dyDescent="0.25">
      <c r="A30" s="38">
        <v>27</v>
      </c>
      <c r="B30" s="38">
        <v>577934</v>
      </c>
      <c r="C30" s="38" t="s">
        <v>217</v>
      </c>
      <c r="D30" s="38" t="s">
        <v>216</v>
      </c>
      <c r="E30" s="38" t="s">
        <v>215</v>
      </c>
      <c r="F30" s="38" t="s">
        <v>3</v>
      </c>
      <c r="G30" s="38" t="s">
        <v>8</v>
      </c>
      <c r="H30" s="38"/>
      <c r="I30" s="38" t="s">
        <v>7</v>
      </c>
      <c r="J30" s="39">
        <v>36228</v>
      </c>
      <c r="K30" s="38">
        <v>9829474875</v>
      </c>
      <c r="L30" s="38" t="s">
        <v>98</v>
      </c>
    </row>
    <row r="31" spans="1:12" x14ac:dyDescent="0.25">
      <c r="A31" s="38">
        <v>28</v>
      </c>
      <c r="B31" s="38">
        <v>827609</v>
      </c>
      <c r="C31" s="38" t="s">
        <v>214</v>
      </c>
      <c r="D31" s="38" t="s">
        <v>213</v>
      </c>
      <c r="E31" s="38" t="s">
        <v>212</v>
      </c>
      <c r="F31" s="38" t="s">
        <v>3</v>
      </c>
      <c r="G31" s="38" t="s">
        <v>8</v>
      </c>
      <c r="H31" s="38"/>
      <c r="I31" s="38" t="s">
        <v>7</v>
      </c>
      <c r="J31" s="39">
        <v>37300</v>
      </c>
      <c r="K31" s="38">
        <v>8005802732</v>
      </c>
      <c r="L31" s="38" t="s">
        <v>98</v>
      </c>
    </row>
    <row r="32" spans="1:12" x14ac:dyDescent="0.25">
      <c r="A32" s="38">
        <v>29</v>
      </c>
      <c r="B32" s="38">
        <v>574443</v>
      </c>
      <c r="C32" s="38" t="s">
        <v>211</v>
      </c>
      <c r="D32" s="38" t="s">
        <v>210</v>
      </c>
      <c r="E32" s="38" t="s">
        <v>99</v>
      </c>
      <c r="F32" s="38" t="s">
        <v>3</v>
      </c>
      <c r="G32" s="38" t="s">
        <v>8</v>
      </c>
      <c r="H32" s="38"/>
      <c r="I32" s="38" t="s">
        <v>7</v>
      </c>
      <c r="J32" s="39">
        <v>37080</v>
      </c>
      <c r="K32" s="38">
        <v>8000295443</v>
      </c>
      <c r="L32" s="38" t="s">
        <v>98</v>
      </c>
    </row>
    <row r="33" spans="1:12" x14ac:dyDescent="0.25">
      <c r="A33" s="38">
        <v>30</v>
      </c>
      <c r="B33" s="38">
        <v>600071</v>
      </c>
      <c r="C33" s="38" t="s">
        <v>209</v>
      </c>
      <c r="D33" s="38" t="s">
        <v>208</v>
      </c>
      <c r="E33" s="38" t="s">
        <v>207</v>
      </c>
      <c r="F33" s="38" t="s">
        <v>3</v>
      </c>
      <c r="G33" s="38" t="s">
        <v>8</v>
      </c>
      <c r="H33" s="38"/>
      <c r="I33" s="38" t="s">
        <v>7</v>
      </c>
      <c r="J33" s="39">
        <v>36342</v>
      </c>
      <c r="K33" s="38">
        <v>9057269947</v>
      </c>
      <c r="L33" s="38" t="s">
        <v>98</v>
      </c>
    </row>
    <row r="34" spans="1:12" x14ac:dyDescent="0.25">
      <c r="A34" s="38">
        <v>31</v>
      </c>
      <c r="B34" s="38">
        <v>600564</v>
      </c>
      <c r="C34" s="38" t="s">
        <v>200</v>
      </c>
      <c r="D34" s="38" t="s">
        <v>199</v>
      </c>
      <c r="E34" s="38" t="s">
        <v>198</v>
      </c>
      <c r="F34" s="38" t="s">
        <v>3</v>
      </c>
      <c r="G34" s="38" t="s">
        <v>2</v>
      </c>
      <c r="H34" s="38"/>
      <c r="I34" s="38" t="s">
        <v>1</v>
      </c>
      <c r="J34" s="39">
        <v>37474</v>
      </c>
      <c r="K34" s="38">
        <v>9929262821</v>
      </c>
      <c r="L34" s="38" t="s">
        <v>98</v>
      </c>
    </row>
    <row r="35" spans="1:12" x14ac:dyDescent="0.25">
      <c r="A35" s="38">
        <v>32</v>
      </c>
      <c r="B35" s="38">
        <v>601037</v>
      </c>
      <c r="C35" s="38" t="s">
        <v>197</v>
      </c>
      <c r="D35" s="38" t="s">
        <v>196</v>
      </c>
      <c r="E35" s="38" t="s">
        <v>195</v>
      </c>
      <c r="F35" s="38" t="s">
        <v>3</v>
      </c>
      <c r="G35" s="38" t="s">
        <v>8</v>
      </c>
      <c r="H35" s="38"/>
      <c r="I35" s="38" t="s">
        <v>7</v>
      </c>
      <c r="J35" s="39">
        <v>37330</v>
      </c>
      <c r="K35" s="38">
        <v>9602929982</v>
      </c>
      <c r="L35" s="38" t="s">
        <v>98</v>
      </c>
    </row>
    <row r="36" spans="1:12" x14ac:dyDescent="0.25">
      <c r="A36" s="38">
        <v>33</v>
      </c>
      <c r="B36" s="38">
        <v>603843</v>
      </c>
      <c r="C36" s="38" t="s">
        <v>194</v>
      </c>
      <c r="D36" s="38" t="s">
        <v>193</v>
      </c>
      <c r="E36" s="38" t="s">
        <v>192</v>
      </c>
      <c r="F36" s="38" t="s">
        <v>3</v>
      </c>
      <c r="G36" s="38" t="s">
        <v>8</v>
      </c>
      <c r="H36" s="38"/>
      <c r="I36" s="38" t="s">
        <v>7</v>
      </c>
      <c r="J36" s="39">
        <v>37328</v>
      </c>
      <c r="K36" s="38">
        <v>9352601299</v>
      </c>
      <c r="L36" s="38" t="s">
        <v>98</v>
      </c>
    </row>
    <row r="37" spans="1:12" x14ac:dyDescent="0.25">
      <c r="A37" s="38">
        <v>34</v>
      </c>
      <c r="B37" s="38">
        <v>600510</v>
      </c>
      <c r="C37" s="38" t="s">
        <v>179</v>
      </c>
      <c r="D37" s="38" t="s">
        <v>178</v>
      </c>
      <c r="E37" s="38" t="s">
        <v>177</v>
      </c>
      <c r="F37" s="38" t="s">
        <v>3</v>
      </c>
      <c r="G37" s="38" t="s">
        <v>2</v>
      </c>
      <c r="H37" s="38"/>
      <c r="I37" s="38" t="s">
        <v>1</v>
      </c>
      <c r="J37" s="39">
        <v>38211</v>
      </c>
      <c r="K37" s="38">
        <v>9828770632</v>
      </c>
      <c r="L37" s="38" t="s">
        <v>98</v>
      </c>
    </row>
    <row r="38" spans="1:12" x14ac:dyDescent="0.25">
      <c r="A38" s="38">
        <v>35</v>
      </c>
      <c r="B38" s="38">
        <v>602040</v>
      </c>
      <c r="C38" s="38" t="s">
        <v>176</v>
      </c>
      <c r="D38" s="38" t="s">
        <v>175</v>
      </c>
      <c r="E38" s="38" t="s">
        <v>174</v>
      </c>
      <c r="F38" s="38" t="s">
        <v>3</v>
      </c>
      <c r="G38" s="38" t="s">
        <v>8</v>
      </c>
      <c r="H38" s="38"/>
      <c r="I38" s="38" t="s">
        <v>7</v>
      </c>
      <c r="J38" s="39">
        <v>36655</v>
      </c>
      <c r="K38" s="38">
        <v>9680534274</v>
      </c>
      <c r="L38" s="38" t="s">
        <v>98</v>
      </c>
    </row>
    <row r="39" spans="1:12" x14ac:dyDescent="0.25">
      <c r="A39" s="38">
        <v>36</v>
      </c>
      <c r="B39" s="38">
        <v>601764</v>
      </c>
      <c r="C39" s="38" t="s">
        <v>173</v>
      </c>
      <c r="D39" s="38" t="s">
        <v>172</v>
      </c>
      <c r="E39" s="38" t="s">
        <v>171</v>
      </c>
      <c r="F39" s="38" t="s">
        <v>3</v>
      </c>
      <c r="G39" s="38" t="s">
        <v>8</v>
      </c>
      <c r="H39" s="38"/>
      <c r="I39" s="38" t="s">
        <v>7</v>
      </c>
      <c r="J39" s="39">
        <v>36974</v>
      </c>
      <c r="K39" s="38">
        <v>9982102287</v>
      </c>
      <c r="L39" s="38" t="s">
        <v>98</v>
      </c>
    </row>
    <row r="40" spans="1:12" x14ac:dyDescent="0.25">
      <c r="A40" s="38">
        <v>37</v>
      </c>
      <c r="B40" s="38">
        <v>601246</v>
      </c>
      <c r="C40" s="38" t="s">
        <v>170</v>
      </c>
      <c r="D40" s="38" t="s">
        <v>169</v>
      </c>
      <c r="E40" s="38" t="s">
        <v>168</v>
      </c>
      <c r="F40" s="38" t="s">
        <v>3</v>
      </c>
      <c r="G40" s="38" t="s">
        <v>32</v>
      </c>
      <c r="H40" s="38"/>
      <c r="I40" s="38" t="s">
        <v>31</v>
      </c>
      <c r="J40" s="39">
        <v>36656</v>
      </c>
      <c r="K40" s="38">
        <v>7023713069</v>
      </c>
      <c r="L40" s="38" t="s">
        <v>98</v>
      </c>
    </row>
    <row r="41" spans="1:12" x14ac:dyDescent="0.25">
      <c r="A41" s="38">
        <v>38</v>
      </c>
      <c r="B41" s="38">
        <v>868448</v>
      </c>
      <c r="C41" s="38" t="s">
        <v>167</v>
      </c>
      <c r="D41" s="38" t="s">
        <v>166</v>
      </c>
      <c r="E41" s="38" t="s">
        <v>99</v>
      </c>
      <c r="F41" s="38" t="s">
        <v>3</v>
      </c>
      <c r="G41" s="38" t="s">
        <v>37</v>
      </c>
      <c r="H41" s="38"/>
      <c r="I41" s="38" t="s">
        <v>36</v>
      </c>
      <c r="J41" s="39">
        <v>35905</v>
      </c>
      <c r="K41" s="38">
        <v>8003584682</v>
      </c>
      <c r="L41" s="38" t="s">
        <v>98</v>
      </c>
    </row>
    <row r="42" spans="1:12" x14ac:dyDescent="0.25">
      <c r="A42" s="38">
        <v>39</v>
      </c>
      <c r="B42" s="38">
        <v>600712</v>
      </c>
      <c r="C42" s="38" t="s">
        <v>154</v>
      </c>
      <c r="D42" s="38" t="s">
        <v>153</v>
      </c>
      <c r="E42" s="38" t="s">
        <v>152</v>
      </c>
      <c r="F42" s="38" t="s">
        <v>3</v>
      </c>
      <c r="G42" s="38" t="s">
        <v>2</v>
      </c>
      <c r="H42" s="38"/>
      <c r="I42" s="38" t="s">
        <v>1</v>
      </c>
      <c r="J42" s="39">
        <v>36768</v>
      </c>
      <c r="K42" s="38">
        <v>8769357502</v>
      </c>
      <c r="L42" s="38" t="s">
        <v>98</v>
      </c>
    </row>
    <row r="43" spans="1:12" x14ac:dyDescent="0.25">
      <c r="A43" s="38">
        <v>40</v>
      </c>
      <c r="B43" s="38">
        <v>603206</v>
      </c>
      <c r="C43" s="38" t="s">
        <v>151</v>
      </c>
      <c r="D43" s="38" t="s">
        <v>150</v>
      </c>
      <c r="E43" s="38" t="s">
        <v>149</v>
      </c>
      <c r="F43" s="38" t="s">
        <v>3</v>
      </c>
      <c r="G43" s="38" t="s">
        <v>2</v>
      </c>
      <c r="H43" s="38"/>
      <c r="I43" s="38" t="s">
        <v>1</v>
      </c>
      <c r="J43" s="39">
        <v>37053</v>
      </c>
      <c r="K43" s="38">
        <v>9610245955</v>
      </c>
      <c r="L43" s="38" t="s">
        <v>98</v>
      </c>
    </row>
    <row r="44" spans="1:12" x14ac:dyDescent="0.25">
      <c r="A44" s="38">
        <v>41</v>
      </c>
      <c r="B44" s="38">
        <v>603396</v>
      </c>
      <c r="C44" s="38" t="s">
        <v>148</v>
      </c>
      <c r="D44" s="38" t="s">
        <v>147</v>
      </c>
      <c r="E44" s="38" t="s">
        <v>146</v>
      </c>
      <c r="F44" s="38" t="s">
        <v>3</v>
      </c>
      <c r="G44" s="38" t="s">
        <v>2</v>
      </c>
      <c r="H44" s="38"/>
      <c r="I44" s="38" t="s">
        <v>1</v>
      </c>
      <c r="J44" s="39">
        <v>37398</v>
      </c>
      <c r="K44" s="38">
        <v>7014508394</v>
      </c>
      <c r="L44" s="38" t="s">
        <v>98</v>
      </c>
    </row>
    <row r="45" spans="1:12" x14ac:dyDescent="0.25">
      <c r="A45" s="38">
        <v>42</v>
      </c>
      <c r="B45" s="38">
        <v>603702</v>
      </c>
      <c r="C45" s="38" t="s">
        <v>145</v>
      </c>
      <c r="D45" s="38" t="s">
        <v>144</v>
      </c>
      <c r="E45" s="38" t="s">
        <v>143</v>
      </c>
      <c r="F45" s="38" t="s">
        <v>3</v>
      </c>
      <c r="G45" s="38" t="s">
        <v>49</v>
      </c>
      <c r="H45" s="38"/>
      <c r="I45" s="38" t="s">
        <v>48</v>
      </c>
      <c r="J45" s="39">
        <v>37631</v>
      </c>
      <c r="K45" s="38">
        <v>7424893508</v>
      </c>
      <c r="L45" s="38" t="s">
        <v>98</v>
      </c>
    </row>
    <row r="46" spans="1:12" x14ac:dyDescent="0.25">
      <c r="A46" s="38">
        <v>43</v>
      </c>
      <c r="B46" s="38">
        <v>574872</v>
      </c>
      <c r="C46" s="38" t="s">
        <v>142</v>
      </c>
      <c r="D46" s="38" t="s">
        <v>141</v>
      </c>
      <c r="E46" s="38" t="s">
        <v>140</v>
      </c>
      <c r="F46" s="38" t="s">
        <v>3</v>
      </c>
      <c r="G46" s="38" t="s">
        <v>49</v>
      </c>
      <c r="H46" s="38"/>
      <c r="I46" s="38" t="s">
        <v>48</v>
      </c>
      <c r="J46" s="39">
        <v>36948</v>
      </c>
      <c r="K46" s="38">
        <v>7300309153</v>
      </c>
      <c r="L46" s="38" t="s">
        <v>98</v>
      </c>
    </row>
    <row r="47" spans="1:12" x14ac:dyDescent="0.25">
      <c r="A47" s="38">
        <v>44</v>
      </c>
      <c r="B47" s="38">
        <v>600289</v>
      </c>
      <c r="C47" s="38" t="s">
        <v>131</v>
      </c>
      <c r="D47" s="38" t="s">
        <v>130</v>
      </c>
      <c r="E47" s="38" t="s">
        <v>129</v>
      </c>
      <c r="F47" s="38" t="s">
        <v>3</v>
      </c>
      <c r="G47" s="38" t="s">
        <v>2</v>
      </c>
      <c r="H47" s="38"/>
      <c r="I47" s="38" t="s">
        <v>1</v>
      </c>
      <c r="J47" s="39">
        <v>36928</v>
      </c>
      <c r="K47" s="38">
        <v>7877166624</v>
      </c>
      <c r="L47" s="38" t="s">
        <v>98</v>
      </c>
    </row>
    <row r="48" spans="1:12" x14ac:dyDescent="0.25">
      <c r="A48" s="38">
        <v>45</v>
      </c>
      <c r="B48" s="38">
        <v>579426</v>
      </c>
      <c r="C48" s="38" t="s">
        <v>122</v>
      </c>
      <c r="D48" s="38" t="s">
        <v>121</v>
      </c>
      <c r="E48" s="38" t="s">
        <v>120</v>
      </c>
      <c r="F48" s="38" t="s">
        <v>3</v>
      </c>
      <c r="G48" s="38" t="s">
        <v>49</v>
      </c>
      <c r="H48" s="38"/>
      <c r="I48" s="38" t="s">
        <v>48</v>
      </c>
      <c r="J48" s="39">
        <v>36399</v>
      </c>
      <c r="K48" s="38">
        <v>9602217778</v>
      </c>
      <c r="L48" s="38" t="s">
        <v>98</v>
      </c>
    </row>
    <row r="49" spans="1:12" x14ac:dyDescent="0.25">
      <c r="A49" s="38">
        <v>46</v>
      </c>
      <c r="B49" s="38">
        <v>867716</v>
      </c>
      <c r="C49" s="38" t="s">
        <v>110</v>
      </c>
      <c r="D49" s="38" t="s">
        <v>109</v>
      </c>
      <c r="E49" s="38" t="s">
        <v>108</v>
      </c>
      <c r="F49" s="38" t="s">
        <v>3</v>
      </c>
      <c r="G49" s="38" t="s">
        <v>49</v>
      </c>
      <c r="H49" s="38"/>
      <c r="I49" s="38" t="s">
        <v>48</v>
      </c>
      <c r="J49" s="39">
        <v>34868</v>
      </c>
      <c r="K49" s="38">
        <v>9509104056</v>
      </c>
      <c r="L49" s="38" t="s">
        <v>98</v>
      </c>
    </row>
    <row r="50" spans="1:12" x14ac:dyDescent="0.25">
      <c r="A50" s="38">
        <v>47</v>
      </c>
      <c r="B50" s="38">
        <v>891738</v>
      </c>
      <c r="C50" s="38" t="s">
        <v>101</v>
      </c>
      <c r="D50" s="38" t="s">
        <v>100</v>
      </c>
      <c r="E50" s="38" t="s">
        <v>99</v>
      </c>
      <c r="F50" s="38" t="s">
        <v>3</v>
      </c>
      <c r="G50" s="38" t="s">
        <v>37</v>
      </c>
      <c r="H50" s="38"/>
      <c r="I50" s="38" t="s">
        <v>41</v>
      </c>
      <c r="J50" s="39">
        <v>35032</v>
      </c>
      <c r="K50" s="38">
        <v>9414617229</v>
      </c>
      <c r="L50" s="38" t="s">
        <v>98</v>
      </c>
    </row>
    <row r="51" spans="1:12" x14ac:dyDescent="0.25">
      <c r="A51" s="38">
        <v>48</v>
      </c>
      <c r="B51" s="38">
        <v>830687</v>
      </c>
      <c r="C51" s="38" t="s">
        <v>97</v>
      </c>
      <c r="D51" s="38" t="s">
        <v>96</v>
      </c>
      <c r="E51" s="38" t="s">
        <v>95</v>
      </c>
      <c r="F51" s="38" t="s">
        <v>3</v>
      </c>
      <c r="G51" s="38" t="s">
        <v>17</v>
      </c>
      <c r="H51" s="38"/>
      <c r="I51" s="38" t="s">
        <v>15</v>
      </c>
      <c r="J51" s="39">
        <v>36821</v>
      </c>
      <c r="K51" s="38">
        <v>9982082063</v>
      </c>
      <c r="L51" s="38" t="s">
        <v>30</v>
      </c>
    </row>
    <row r="52" spans="1:12" x14ac:dyDescent="0.25">
      <c r="A52" s="38">
        <v>49</v>
      </c>
      <c r="B52" s="38">
        <v>600568</v>
      </c>
      <c r="C52" s="38" t="s">
        <v>94</v>
      </c>
      <c r="D52" s="38" t="s">
        <v>93</v>
      </c>
      <c r="E52" s="38" t="s">
        <v>92</v>
      </c>
      <c r="F52" s="38" t="s">
        <v>3</v>
      </c>
      <c r="G52" s="38" t="s">
        <v>49</v>
      </c>
      <c r="H52" s="38"/>
      <c r="I52" s="38" t="s">
        <v>15</v>
      </c>
      <c r="J52" s="39">
        <v>37150</v>
      </c>
      <c r="K52" s="38">
        <v>7877928343</v>
      </c>
      <c r="L52" s="38" t="s">
        <v>30</v>
      </c>
    </row>
    <row r="53" spans="1:12" x14ac:dyDescent="0.25">
      <c r="A53" s="38">
        <v>50</v>
      </c>
      <c r="B53" s="38">
        <v>603754</v>
      </c>
      <c r="C53" s="38" t="s">
        <v>91</v>
      </c>
      <c r="D53" s="38" t="s">
        <v>90</v>
      </c>
      <c r="E53" s="38" t="s">
        <v>89</v>
      </c>
      <c r="F53" s="38" t="s">
        <v>3</v>
      </c>
      <c r="G53" s="38" t="s">
        <v>2</v>
      </c>
      <c r="H53" s="38"/>
      <c r="I53" s="38" t="s">
        <v>15</v>
      </c>
      <c r="J53" s="39">
        <v>36383</v>
      </c>
      <c r="K53" s="38">
        <v>7976534944</v>
      </c>
      <c r="L53" s="38" t="s">
        <v>30</v>
      </c>
    </row>
    <row r="54" spans="1:12" x14ac:dyDescent="0.25">
      <c r="A54" s="38">
        <v>51</v>
      </c>
      <c r="B54" s="38">
        <v>602648</v>
      </c>
      <c r="C54" s="38" t="s">
        <v>85</v>
      </c>
      <c r="D54" s="38" t="s">
        <v>84</v>
      </c>
      <c r="E54" s="38" t="s">
        <v>83</v>
      </c>
      <c r="F54" s="38" t="s">
        <v>3</v>
      </c>
      <c r="G54" s="38" t="s">
        <v>8</v>
      </c>
      <c r="H54" s="38"/>
      <c r="I54" s="38" t="s">
        <v>15</v>
      </c>
      <c r="J54" s="39">
        <v>36768</v>
      </c>
      <c r="K54" s="38">
        <v>9521416699</v>
      </c>
      <c r="L54" s="38" t="s">
        <v>30</v>
      </c>
    </row>
    <row r="55" spans="1:12" x14ac:dyDescent="0.25">
      <c r="A55" s="38">
        <v>52</v>
      </c>
      <c r="B55" s="38">
        <v>601039</v>
      </c>
      <c r="C55" s="38" t="s">
        <v>82</v>
      </c>
      <c r="D55" s="38" t="s">
        <v>81</v>
      </c>
      <c r="E55" s="38" t="s">
        <v>80</v>
      </c>
      <c r="F55" s="38" t="s">
        <v>3</v>
      </c>
      <c r="G55" s="38" t="s">
        <v>8</v>
      </c>
      <c r="H55" s="38" t="s">
        <v>16</v>
      </c>
      <c r="I55" s="38" t="s">
        <v>15</v>
      </c>
      <c r="J55" s="39">
        <v>37522</v>
      </c>
      <c r="K55" s="38">
        <v>9929940975</v>
      </c>
      <c r="L55" s="38" t="s">
        <v>30</v>
      </c>
    </row>
    <row r="56" spans="1:12" x14ac:dyDescent="0.25">
      <c r="A56" s="38">
        <v>53</v>
      </c>
      <c r="B56" s="38">
        <v>868335</v>
      </c>
      <c r="C56" s="38" t="s">
        <v>76</v>
      </c>
      <c r="D56" s="38" t="s">
        <v>75</v>
      </c>
      <c r="E56" s="38" t="s">
        <v>74</v>
      </c>
      <c r="F56" s="38" t="s">
        <v>3</v>
      </c>
      <c r="G56" s="38" t="s">
        <v>17</v>
      </c>
      <c r="H56" s="38"/>
      <c r="I56" s="38" t="s">
        <v>15</v>
      </c>
      <c r="J56" s="39">
        <v>37632</v>
      </c>
      <c r="K56" s="38">
        <v>9352787279</v>
      </c>
      <c r="L56" s="38" t="s">
        <v>30</v>
      </c>
    </row>
    <row r="57" spans="1:12" x14ac:dyDescent="0.25">
      <c r="A57" s="38">
        <v>54</v>
      </c>
      <c r="B57" s="38">
        <v>603695</v>
      </c>
      <c r="C57" s="38" t="s">
        <v>70</v>
      </c>
      <c r="D57" s="38" t="s">
        <v>69</v>
      </c>
      <c r="E57" s="38" t="s">
        <v>68</v>
      </c>
      <c r="F57" s="38" t="s">
        <v>3</v>
      </c>
      <c r="G57" s="38" t="s">
        <v>8</v>
      </c>
      <c r="H57" s="38"/>
      <c r="I57" s="38" t="s">
        <v>7</v>
      </c>
      <c r="J57" s="39">
        <v>35838</v>
      </c>
      <c r="K57" s="38">
        <v>9530343444</v>
      </c>
      <c r="L57" s="38" t="s">
        <v>30</v>
      </c>
    </row>
    <row r="58" spans="1:12" x14ac:dyDescent="0.25">
      <c r="A58" s="38">
        <v>55</v>
      </c>
      <c r="B58" s="38">
        <v>600191</v>
      </c>
      <c r="C58" s="38" t="s">
        <v>52</v>
      </c>
      <c r="D58" s="38" t="s">
        <v>51</v>
      </c>
      <c r="E58" s="38" t="s">
        <v>50</v>
      </c>
      <c r="F58" s="38" t="s">
        <v>3</v>
      </c>
      <c r="G58" s="38" t="s">
        <v>49</v>
      </c>
      <c r="H58" s="38"/>
      <c r="I58" s="38" t="s">
        <v>48</v>
      </c>
      <c r="J58" s="39">
        <v>37524</v>
      </c>
      <c r="K58" s="38">
        <v>7297003644</v>
      </c>
      <c r="L58" s="38" t="s">
        <v>30</v>
      </c>
    </row>
    <row r="59" spans="1:12" x14ac:dyDescent="0.25">
      <c r="A59" s="38">
        <v>56</v>
      </c>
      <c r="B59" s="38">
        <v>835528</v>
      </c>
      <c r="C59" s="38" t="s">
        <v>47</v>
      </c>
      <c r="D59" s="38" t="s">
        <v>46</v>
      </c>
      <c r="E59" s="38" t="s">
        <v>45</v>
      </c>
      <c r="F59" s="38" t="s">
        <v>3</v>
      </c>
      <c r="G59" s="38" t="s">
        <v>2</v>
      </c>
      <c r="H59" s="38" t="s">
        <v>16</v>
      </c>
      <c r="I59" s="38" t="s">
        <v>1</v>
      </c>
      <c r="J59" s="39">
        <v>36643</v>
      </c>
      <c r="K59" s="38">
        <v>9602669890</v>
      </c>
      <c r="L59" s="38" t="s">
        <v>30</v>
      </c>
    </row>
    <row r="60" spans="1:12" x14ac:dyDescent="0.25">
      <c r="A60" s="38">
        <v>57</v>
      </c>
      <c r="B60" s="38">
        <v>601722</v>
      </c>
      <c r="C60" s="38" t="s">
        <v>29</v>
      </c>
      <c r="D60" s="38" t="s">
        <v>28</v>
      </c>
      <c r="E60" s="38" t="s">
        <v>27</v>
      </c>
      <c r="F60" s="38" t="s">
        <v>3</v>
      </c>
      <c r="G60" s="38" t="s">
        <v>2</v>
      </c>
      <c r="H60" s="38"/>
      <c r="I60" s="38" t="s">
        <v>15</v>
      </c>
      <c r="J60" s="39">
        <v>37433</v>
      </c>
      <c r="K60" s="38">
        <v>7976045480</v>
      </c>
      <c r="L60" s="38" t="s">
        <v>0</v>
      </c>
    </row>
    <row r="61" spans="1:12" x14ac:dyDescent="0.25">
      <c r="A61" s="38">
        <v>58</v>
      </c>
      <c r="B61" s="38">
        <v>600808</v>
      </c>
      <c r="C61" s="38" t="s">
        <v>26</v>
      </c>
      <c r="D61" s="38" t="s">
        <v>25</v>
      </c>
      <c r="E61" s="38" t="s">
        <v>24</v>
      </c>
      <c r="F61" s="38" t="s">
        <v>3</v>
      </c>
      <c r="G61" s="38" t="s">
        <v>2</v>
      </c>
      <c r="H61" s="38" t="s">
        <v>16</v>
      </c>
      <c r="I61" s="38" t="s">
        <v>15</v>
      </c>
      <c r="J61" s="39">
        <v>36838</v>
      </c>
      <c r="K61" s="38">
        <v>8290516908</v>
      </c>
      <c r="L61" s="38" t="s">
        <v>0</v>
      </c>
    </row>
    <row r="62" spans="1:12" x14ac:dyDescent="0.25">
      <c r="A62" s="38">
        <v>59</v>
      </c>
      <c r="B62" s="38">
        <v>600910</v>
      </c>
      <c r="C62" s="38" t="s">
        <v>14</v>
      </c>
      <c r="D62" s="38" t="s">
        <v>13</v>
      </c>
      <c r="E62" s="38" t="s">
        <v>12</v>
      </c>
      <c r="F62" s="38" t="s">
        <v>3</v>
      </c>
      <c r="G62" s="38" t="s">
        <v>8</v>
      </c>
      <c r="H62" s="38"/>
      <c r="I62" s="38" t="s">
        <v>7</v>
      </c>
      <c r="J62" s="39">
        <v>36418</v>
      </c>
      <c r="K62" s="38">
        <v>9413162081</v>
      </c>
      <c r="L62" s="38" t="s">
        <v>0</v>
      </c>
    </row>
    <row r="63" spans="1:12" x14ac:dyDescent="0.25">
      <c r="A63" s="38">
        <v>60</v>
      </c>
      <c r="B63" s="38">
        <v>825541</v>
      </c>
      <c r="C63" s="38" t="s">
        <v>11</v>
      </c>
      <c r="D63" s="38" t="s">
        <v>10</v>
      </c>
      <c r="E63" s="38" t="s">
        <v>9</v>
      </c>
      <c r="F63" s="38" t="s">
        <v>3</v>
      </c>
      <c r="G63" s="38" t="s">
        <v>8</v>
      </c>
      <c r="H63" s="38"/>
      <c r="I63" s="38" t="s">
        <v>7</v>
      </c>
      <c r="J63" s="39">
        <v>35985</v>
      </c>
      <c r="K63" s="38">
        <v>7412881060</v>
      </c>
      <c r="L63" s="38" t="s">
        <v>0</v>
      </c>
    </row>
    <row r="64" spans="1:12" x14ac:dyDescent="0.25">
      <c r="A64" s="38">
        <v>61</v>
      </c>
      <c r="B64" s="38">
        <v>603707</v>
      </c>
      <c r="C64" s="38" t="s">
        <v>6</v>
      </c>
      <c r="D64" s="38" t="s">
        <v>5</v>
      </c>
      <c r="E64" s="38" t="s">
        <v>4</v>
      </c>
      <c r="F64" s="38" t="s">
        <v>3</v>
      </c>
      <c r="G64" s="38" t="s">
        <v>2</v>
      </c>
      <c r="H64" s="38"/>
      <c r="I64" s="38" t="s">
        <v>1</v>
      </c>
      <c r="J64" s="39">
        <v>36773</v>
      </c>
      <c r="K64" s="38">
        <v>8690331181</v>
      </c>
      <c r="L64" s="38" t="s">
        <v>0</v>
      </c>
    </row>
    <row r="67" spans="1:12" x14ac:dyDescent="0.25">
      <c r="A67" s="256" t="s">
        <v>755</v>
      </c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</row>
    <row r="68" spans="1:12" x14ac:dyDescent="0.25">
      <c r="A68" s="256" t="s">
        <v>310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</row>
    <row r="69" spans="1:12" x14ac:dyDescent="0.25">
      <c r="A69" s="38" t="s">
        <v>309</v>
      </c>
      <c r="B69" s="38" t="s">
        <v>308</v>
      </c>
      <c r="C69" s="38" t="s">
        <v>307</v>
      </c>
      <c r="D69" s="38" t="s">
        <v>306</v>
      </c>
      <c r="E69" s="38" t="s">
        <v>305</v>
      </c>
      <c r="F69" s="38" t="s">
        <v>304</v>
      </c>
      <c r="G69" s="38" t="s">
        <v>303</v>
      </c>
      <c r="H69" s="38" t="s">
        <v>302</v>
      </c>
      <c r="I69" s="38" t="s">
        <v>301</v>
      </c>
      <c r="J69" s="38" t="s">
        <v>300</v>
      </c>
      <c r="K69" s="38" t="s">
        <v>299</v>
      </c>
      <c r="L69" s="38" t="s">
        <v>298</v>
      </c>
    </row>
    <row r="70" spans="1:12" x14ac:dyDescent="0.25">
      <c r="A70" s="38">
        <v>1</v>
      </c>
      <c r="B70" s="38">
        <v>603142</v>
      </c>
      <c r="C70" s="38" t="s">
        <v>260</v>
      </c>
      <c r="D70" s="38" t="s">
        <v>259</v>
      </c>
      <c r="E70" s="38" t="s">
        <v>258</v>
      </c>
      <c r="F70" s="38" t="s">
        <v>3</v>
      </c>
      <c r="G70" s="38" t="s">
        <v>49</v>
      </c>
      <c r="H70" s="38"/>
      <c r="I70" s="38" t="s">
        <v>15</v>
      </c>
      <c r="J70" s="39">
        <v>36521</v>
      </c>
      <c r="K70" s="38">
        <v>8764026850</v>
      </c>
      <c r="L70" s="38" t="s">
        <v>98</v>
      </c>
    </row>
    <row r="71" spans="1:12" x14ac:dyDescent="0.25">
      <c r="A71" s="38">
        <v>2</v>
      </c>
      <c r="B71" s="38">
        <v>603309</v>
      </c>
      <c r="C71" s="38" t="s">
        <v>347</v>
      </c>
      <c r="D71" s="38" t="s">
        <v>348</v>
      </c>
      <c r="E71" s="38" t="s">
        <v>349</v>
      </c>
      <c r="F71" s="38" t="s">
        <v>3</v>
      </c>
      <c r="G71" s="38" t="s">
        <v>17</v>
      </c>
      <c r="H71" s="38"/>
      <c r="I71" s="38" t="s">
        <v>15</v>
      </c>
      <c r="J71" s="39">
        <v>36346</v>
      </c>
      <c r="K71" s="38">
        <v>7414096977</v>
      </c>
      <c r="L71" s="38" t="s">
        <v>98</v>
      </c>
    </row>
    <row r="72" spans="1:12" x14ac:dyDescent="0.25">
      <c r="A72" s="38">
        <v>3</v>
      </c>
      <c r="B72" s="38">
        <v>600539</v>
      </c>
      <c r="C72" s="38" t="s">
        <v>203</v>
      </c>
      <c r="D72" s="38" t="s">
        <v>202</v>
      </c>
      <c r="E72" s="38" t="s">
        <v>201</v>
      </c>
      <c r="F72" s="38" t="s">
        <v>3</v>
      </c>
      <c r="G72" s="38" t="s">
        <v>8</v>
      </c>
      <c r="H72" s="38"/>
      <c r="I72" s="38" t="s">
        <v>15</v>
      </c>
      <c r="J72" s="39">
        <v>36442</v>
      </c>
      <c r="K72" s="38">
        <v>8690401263</v>
      </c>
      <c r="L72" s="38" t="s">
        <v>98</v>
      </c>
    </row>
    <row r="73" spans="1:12" x14ac:dyDescent="0.25">
      <c r="A73" s="38">
        <v>4</v>
      </c>
      <c r="B73" s="38">
        <v>863155</v>
      </c>
      <c r="C73" s="38" t="s">
        <v>165</v>
      </c>
      <c r="D73" s="38" t="s">
        <v>164</v>
      </c>
      <c r="E73" s="38" t="s">
        <v>163</v>
      </c>
      <c r="F73" s="38" t="s">
        <v>3</v>
      </c>
      <c r="G73" s="38" t="s">
        <v>37</v>
      </c>
      <c r="H73" s="38"/>
      <c r="I73" s="38" t="s">
        <v>36</v>
      </c>
      <c r="J73" s="39">
        <v>36540</v>
      </c>
      <c r="K73" s="38">
        <v>8949341357</v>
      </c>
      <c r="L73" s="38" t="s">
        <v>98</v>
      </c>
    </row>
    <row r="74" spans="1:12" x14ac:dyDescent="0.25">
      <c r="A74" s="38">
        <v>5</v>
      </c>
      <c r="B74" s="38">
        <v>575244</v>
      </c>
      <c r="C74" s="38" t="s">
        <v>350</v>
      </c>
      <c r="D74" s="38" t="s">
        <v>351</v>
      </c>
      <c r="E74" s="38" t="s">
        <v>352</v>
      </c>
      <c r="F74" s="38" t="s">
        <v>3</v>
      </c>
      <c r="G74" s="38" t="s">
        <v>8</v>
      </c>
      <c r="H74" s="38"/>
      <c r="I74" s="38" t="s">
        <v>7</v>
      </c>
      <c r="J74" s="39">
        <v>36223</v>
      </c>
      <c r="K74" s="38">
        <v>8306031102</v>
      </c>
      <c r="L74" s="38" t="s">
        <v>98</v>
      </c>
    </row>
    <row r="75" spans="1:12" x14ac:dyDescent="0.25">
      <c r="A75" s="38">
        <v>6</v>
      </c>
      <c r="B75" s="38">
        <v>578713</v>
      </c>
      <c r="C75" s="38" t="s">
        <v>353</v>
      </c>
      <c r="D75" s="38" t="s">
        <v>354</v>
      </c>
      <c r="E75" s="38" t="s">
        <v>180</v>
      </c>
      <c r="F75" s="38" t="s">
        <v>3</v>
      </c>
      <c r="G75" s="38" t="s">
        <v>8</v>
      </c>
      <c r="H75" s="38"/>
      <c r="I75" s="38" t="s">
        <v>7</v>
      </c>
      <c r="J75" s="39">
        <v>37537</v>
      </c>
      <c r="K75" s="38">
        <v>9166961953</v>
      </c>
      <c r="L75" s="38" t="s">
        <v>98</v>
      </c>
    </row>
    <row r="76" spans="1:12" x14ac:dyDescent="0.25">
      <c r="A76" s="38">
        <v>7</v>
      </c>
      <c r="B76" s="38">
        <v>603785</v>
      </c>
      <c r="C76" s="38" t="s">
        <v>355</v>
      </c>
      <c r="D76" s="38" t="s">
        <v>356</v>
      </c>
      <c r="E76" s="38" t="s">
        <v>357</v>
      </c>
      <c r="F76" s="38" t="s">
        <v>3</v>
      </c>
      <c r="G76" s="38" t="s">
        <v>8</v>
      </c>
      <c r="H76" s="38"/>
      <c r="I76" s="38" t="s">
        <v>7</v>
      </c>
      <c r="J76" s="39">
        <v>36550</v>
      </c>
      <c r="K76" s="38">
        <v>8385064001</v>
      </c>
      <c r="L76" s="38" t="s">
        <v>98</v>
      </c>
    </row>
    <row r="77" spans="1:12" x14ac:dyDescent="0.25">
      <c r="A77" s="38">
        <v>8</v>
      </c>
      <c r="B77" s="38">
        <v>578806</v>
      </c>
      <c r="C77" s="38" t="s">
        <v>268</v>
      </c>
      <c r="D77" s="38" t="s">
        <v>361</v>
      </c>
      <c r="E77" s="38" t="s">
        <v>123</v>
      </c>
      <c r="F77" s="38" t="s">
        <v>3</v>
      </c>
      <c r="G77" s="38" t="s">
        <v>8</v>
      </c>
      <c r="H77" s="38"/>
      <c r="I77" s="38" t="s">
        <v>7</v>
      </c>
      <c r="J77" s="39">
        <v>36618</v>
      </c>
      <c r="K77" s="38">
        <v>9521300674</v>
      </c>
      <c r="L77" s="38" t="s">
        <v>98</v>
      </c>
    </row>
    <row r="78" spans="1:12" x14ac:dyDescent="0.25">
      <c r="A78" s="38">
        <v>9</v>
      </c>
      <c r="B78" s="38">
        <v>891580</v>
      </c>
      <c r="C78" s="38" t="s">
        <v>365</v>
      </c>
      <c r="D78" s="38" t="s">
        <v>366</v>
      </c>
      <c r="E78" s="38" t="s">
        <v>367</v>
      </c>
      <c r="F78" s="38" t="s">
        <v>3</v>
      </c>
      <c r="G78" s="38" t="s">
        <v>8</v>
      </c>
      <c r="H78" s="38"/>
      <c r="I78" s="38" t="s">
        <v>7</v>
      </c>
      <c r="J78" s="39">
        <v>35888</v>
      </c>
      <c r="K78" s="38">
        <v>8503959578</v>
      </c>
      <c r="L78" s="38" t="s">
        <v>98</v>
      </c>
    </row>
    <row r="79" spans="1:12" x14ac:dyDescent="0.25">
      <c r="A79" s="38">
        <v>10</v>
      </c>
      <c r="B79" s="38">
        <v>596347</v>
      </c>
      <c r="C79" s="38" t="s">
        <v>133</v>
      </c>
      <c r="D79" s="38" t="s">
        <v>132</v>
      </c>
      <c r="E79" s="38" t="s">
        <v>123</v>
      </c>
      <c r="F79" s="38" t="s">
        <v>3</v>
      </c>
      <c r="G79" s="38" t="s">
        <v>32</v>
      </c>
      <c r="H79" s="38"/>
      <c r="I79" s="38" t="s">
        <v>31</v>
      </c>
      <c r="J79" s="39">
        <v>37305</v>
      </c>
      <c r="K79" s="38">
        <v>7412907921</v>
      </c>
      <c r="L79" s="38" t="s">
        <v>98</v>
      </c>
    </row>
    <row r="80" spans="1:12" x14ac:dyDescent="0.25">
      <c r="A80" s="38">
        <v>11</v>
      </c>
      <c r="B80" s="38">
        <v>574955</v>
      </c>
      <c r="C80" s="38" t="s">
        <v>125</v>
      </c>
      <c r="D80" s="38" t="s">
        <v>124</v>
      </c>
      <c r="E80" s="38" t="s">
        <v>123</v>
      </c>
      <c r="F80" s="38" t="s">
        <v>3</v>
      </c>
      <c r="G80" s="38" t="s">
        <v>49</v>
      </c>
      <c r="H80" s="38"/>
      <c r="I80" s="38" t="s">
        <v>48</v>
      </c>
      <c r="J80" s="39">
        <v>36347</v>
      </c>
      <c r="K80" s="38">
        <v>9351557300</v>
      </c>
      <c r="L80" s="38" t="s">
        <v>98</v>
      </c>
    </row>
    <row r="81" spans="1:12" x14ac:dyDescent="0.25">
      <c r="A81" s="38">
        <v>12</v>
      </c>
      <c r="B81" s="38">
        <v>735469</v>
      </c>
      <c r="C81" s="38" t="s">
        <v>113</v>
      </c>
      <c r="D81" s="38" t="s">
        <v>112</v>
      </c>
      <c r="E81" s="38" t="s">
        <v>111</v>
      </c>
      <c r="F81" s="38" t="s">
        <v>3</v>
      </c>
      <c r="G81" s="38" t="s">
        <v>49</v>
      </c>
      <c r="H81" s="38"/>
      <c r="I81" s="38" t="s">
        <v>48</v>
      </c>
      <c r="J81" s="39">
        <v>36114</v>
      </c>
      <c r="K81" s="38">
        <v>8875615175</v>
      </c>
      <c r="L81" s="38" t="s">
        <v>98</v>
      </c>
    </row>
    <row r="82" spans="1:12" x14ac:dyDescent="0.25">
      <c r="A82" s="38">
        <v>13</v>
      </c>
      <c r="B82" s="38">
        <v>577158</v>
      </c>
      <c r="C82" s="38" t="s">
        <v>371</v>
      </c>
      <c r="D82" s="38" t="s">
        <v>372</v>
      </c>
      <c r="E82" s="38" t="s">
        <v>373</v>
      </c>
      <c r="F82" s="38" t="s">
        <v>3</v>
      </c>
      <c r="G82" s="38" t="s">
        <v>49</v>
      </c>
      <c r="H82" s="38"/>
      <c r="I82" s="38" t="s">
        <v>48</v>
      </c>
      <c r="J82" s="39">
        <v>35284</v>
      </c>
      <c r="K82" s="38">
        <v>8619692902</v>
      </c>
      <c r="L82" s="38" t="s">
        <v>98</v>
      </c>
    </row>
    <row r="83" spans="1:12" x14ac:dyDescent="0.25">
      <c r="A83" s="38">
        <v>14</v>
      </c>
      <c r="B83" s="38">
        <v>600465</v>
      </c>
      <c r="C83" s="38" t="s">
        <v>374</v>
      </c>
      <c r="D83" s="38" t="s">
        <v>375</v>
      </c>
      <c r="E83" s="38" t="s">
        <v>376</v>
      </c>
      <c r="F83" s="38" t="s">
        <v>3</v>
      </c>
      <c r="G83" s="38" t="s">
        <v>49</v>
      </c>
      <c r="H83" s="38"/>
      <c r="I83" s="38" t="s">
        <v>48</v>
      </c>
      <c r="J83" s="39">
        <v>37090</v>
      </c>
      <c r="K83" s="38">
        <v>9252119044</v>
      </c>
      <c r="L83" s="38" t="s">
        <v>98</v>
      </c>
    </row>
    <row r="84" spans="1:12" x14ac:dyDescent="0.25">
      <c r="A84" s="38">
        <v>15</v>
      </c>
      <c r="B84" s="38">
        <v>603398</v>
      </c>
      <c r="C84" s="38" t="s">
        <v>377</v>
      </c>
      <c r="D84" s="38" t="s">
        <v>378</v>
      </c>
      <c r="E84" s="38" t="s">
        <v>379</v>
      </c>
      <c r="F84" s="38" t="s">
        <v>3</v>
      </c>
      <c r="G84" s="38" t="s">
        <v>49</v>
      </c>
      <c r="H84" s="38"/>
      <c r="I84" s="38" t="s">
        <v>48</v>
      </c>
      <c r="J84" s="39">
        <v>37544</v>
      </c>
      <c r="K84" s="38">
        <v>9928274638</v>
      </c>
      <c r="L84" s="38" t="s">
        <v>98</v>
      </c>
    </row>
    <row r="85" spans="1:12" x14ac:dyDescent="0.25">
      <c r="A85" s="38">
        <v>16</v>
      </c>
      <c r="B85" s="38">
        <v>738250</v>
      </c>
      <c r="C85" s="38" t="s">
        <v>380</v>
      </c>
      <c r="D85" s="38" t="s">
        <v>381</v>
      </c>
      <c r="E85" s="38" t="s">
        <v>382</v>
      </c>
      <c r="F85" s="38" t="s">
        <v>3</v>
      </c>
      <c r="G85" s="38" t="s">
        <v>49</v>
      </c>
      <c r="H85" s="38"/>
      <c r="I85" s="38" t="s">
        <v>48</v>
      </c>
      <c r="J85" s="39">
        <v>35859</v>
      </c>
      <c r="K85" s="38">
        <v>7742476655</v>
      </c>
      <c r="L85" s="38" t="s">
        <v>98</v>
      </c>
    </row>
    <row r="86" spans="1:12" x14ac:dyDescent="0.25">
      <c r="A86" s="38">
        <v>17</v>
      </c>
      <c r="B86" s="38">
        <v>830778</v>
      </c>
      <c r="C86" s="38" t="s">
        <v>386</v>
      </c>
      <c r="D86" s="38" t="s">
        <v>25</v>
      </c>
      <c r="E86" s="38" t="s">
        <v>387</v>
      </c>
      <c r="F86" s="38" t="s">
        <v>3</v>
      </c>
      <c r="G86" s="38" t="s">
        <v>37</v>
      </c>
      <c r="H86" s="38"/>
      <c r="I86" s="38" t="s">
        <v>41</v>
      </c>
      <c r="J86" s="39">
        <v>34469</v>
      </c>
      <c r="K86" s="38">
        <v>8890272830</v>
      </c>
      <c r="L86" s="38" t="s">
        <v>98</v>
      </c>
    </row>
    <row r="87" spans="1:12" x14ac:dyDescent="0.25">
      <c r="A87" s="38">
        <v>18</v>
      </c>
      <c r="B87" s="38">
        <v>601309</v>
      </c>
      <c r="C87" s="38" t="s">
        <v>79</v>
      </c>
      <c r="D87" s="38" t="s">
        <v>78</v>
      </c>
      <c r="E87" s="38" t="s">
        <v>77</v>
      </c>
      <c r="F87" s="38" t="s">
        <v>3</v>
      </c>
      <c r="G87" s="38" t="s">
        <v>2</v>
      </c>
      <c r="H87" s="38"/>
      <c r="I87" s="38" t="s">
        <v>15</v>
      </c>
      <c r="J87" s="39">
        <v>36693</v>
      </c>
      <c r="K87" s="38">
        <v>9929530242</v>
      </c>
      <c r="L87" s="38" t="s">
        <v>30</v>
      </c>
    </row>
    <row r="88" spans="1:12" x14ac:dyDescent="0.25">
      <c r="A88" s="38">
        <v>19</v>
      </c>
      <c r="B88" s="38">
        <v>600473</v>
      </c>
      <c r="C88" s="38" t="s">
        <v>388</v>
      </c>
      <c r="D88" s="38" t="s">
        <v>389</v>
      </c>
      <c r="E88" s="38" t="s">
        <v>390</v>
      </c>
      <c r="F88" s="38" t="s">
        <v>3</v>
      </c>
      <c r="G88" s="38" t="s">
        <v>261</v>
      </c>
      <c r="H88" s="38" t="s">
        <v>16</v>
      </c>
      <c r="I88" s="38" t="s">
        <v>15</v>
      </c>
      <c r="J88" s="39">
        <v>36541</v>
      </c>
      <c r="K88" s="38">
        <v>9929640341</v>
      </c>
      <c r="L88" s="38" t="s">
        <v>30</v>
      </c>
    </row>
    <row r="89" spans="1:12" x14ac:dyDescent="0.25">
      <c r="A89" s="38">
        <v>20</v>
      </c>
      <c r="B89" s="38">
        <v>601816</v>
      </c>
      <c r="C89" s="38" t="s">
        <v>391</v>
      </c>
      <c r="D89" s="38" t="s">
        <v>392</v>
      </c>
      <c r="E89" s="38" t="s">
        <v>393</v>
      </c>
      <c r="F89" s="38" t="s">
        <v>3</v>
      </c>
      <c r="G89" s="38" t="s">
        <v>8</v>
      </c>
      <c r="H89" s="38"/>
      <c r="I89" s="38" t="s">
        <v>15</v>
      </c>
      <c r="J89" s="39">
        <v>36149</v>
      </c>
      <c r="K89" s="38">
        <v>7689865462</v>
      </c>
      <c r="L89" s="38" t="s">
        <v>30</v>
      </c>
    </row>
    <row r="90" spans="1:12" x14ac:dyDescent="0.25">
      <c r="A90" s="38">
        <v>21</v>
      </c>
      <c r="B90" s="38">
        <v>601721</v>
      </c>
      <c r="C90" s="38" t="s">
        <v>394</v>
      </c>
      <c r="D90" s="38" t="s">
        <v>395</v>
      </c>
      <c r="E90" s="38" t="s">
        <v>396</v>
      </c>
      <c r="F90" s="38" t="s">
        <v>3</v>
      </c>
      <c r="G90" s="38" t="s">
        <v>8</v>
      </c>
      <c r="H90" s="38"/>
      <c r="I90" s="38" t="s">
        <v>15</v>
      </c>
      <c r="J90" s="39">
        <v>36149</v>
      </c>
      <c r="K90" s="38">
        <v>8000766101</v>
      </c>
      <c r="L90" s="38" t="s">
        <v>30</v>
      </c>
    </row>
    <row r="91" spans="1:12" x14ac:dyDescent="0.25">
      <c r="A91" s="38">
        <v>22</v>
      </c>
      <c r="B91" s="38">
        <v>602460</v>
      </c>
      <c r="C91" s="38" t="s">
        <v>403</v>
      </c>
      <c r="D91" s="38" t="s">
        <v>404</v>
      </c>
      <c r="E91" s="38" t="s">
        <v>405</v>
      </c>
      <c r="F91" s="38" t="s">
        <v>3</v>
      </c>
      <c r="G91" s="38" t="s">
        <v>8</v>
      </c>
      <c r="H91" s="38"/>
      <c r="I91" s="38" t="s">
        <v>7</v>
      </c>
      <c r="J91" s="39">
        <v>36527</v>
      </c>
      <c r="K91" s="38">
        <v>8529388751</v>
      </c>
      <c r="L91" s="38" t="s">
        <v>30</v>
      </c>
    </row>
    <row r="92" spans="1:12" x14ac:dyDescent="0.25">
      <c r="A92" s="38">
        <v>23</v>
      </c>
      <c r="B92" s="38">
        <v>602032</v>
      </c>
      <c r="C92" s="38" t="s">
        <v>55</v>
      </c>
      <c r="D92" s="38" t="s">
        <v>54</v>
      </c>
      <c r="E92" s="38" t="s">
        <v>53</v>
      </c>
      <c r="F92" s="38" t="s">
        <v>3</v>
      </c>
      <c r="G92" s="38" t="s">
        <v>49</v>
      </c>
      <c r="H92" s="38"/>
      <c r="I92" s="38" t="s">
        <v>48</v>
      </c>
      <c r="J92" s="39">
        <v>36607</v>
      </c>
      <c r="K92" s="38">
        <v>9784642315</v>
      </c>
      <c r="L92" s="38" t="s">
        <v>30</v>
      </c>
    </row>
    <row r="93" spans="1:12" x14ac:dyDescent="0.25">
      <c r="A93" s="38">
        <v>24</v>
      </c>
      <c r="B93" s="38">
        <v>866924</v>
      </c>
      <c r="C93" s="38" t="s">
        <v>409</v>
      </c>
      <c r="D93" s="38" t="s">
        <v>410</v>
      </c>
      <c r="E93" s="38" t="s">
        <v>411</v>
      </c>
      <c r="F93" s="38" t="s">
        <v>3</v>
      </c>
      <c r="G93" s="38" t="s">
        <v>49</v>
      </c>
      <c r="H93" s="38"/>
      <c r="I93" s="38" t="s">
        <v>48</v>
      </c>
      <c r="J93" s="39">
        <v>36693</v>
      </c>
      <c r="K93" s="38">
        <v>7231003958</v>
      </c>
      <c r="L93" s="38" t="s">
        <v>30</v>
      </c>
    </row>
    <row r="94" spans="1:12" x14ac:dyDescent="0.25">
      <c r="A94" s="38">
        <v>25</v>
      </c>
      <c r="B94" s="38">
        <v>579986</v>
      </c>
      <c r="C94" s="38" t="s">
        <v>412</v>
      </c>
      <c r="D94" s="38" t="s">
        <v>413</v>
      </c>
      <c r="E94" s="38" t="s">
        <v>414</v>
      </c>
      <c r="F94" s="38" t="s">
        <v>3</v>
      </c>
      <c r="G94" s="38" t="s">
        <v>2</v>
      </c>
      <c r="H94" s="38"/>
      <c r="I94" s="38" t="s">
        <v>1</v>
      </c>
      <c r="J94" s="39">
        <v>36608</v>
      </c>
      <c r="K94" s="38">
        <v>9166081338</v>
      </c>
      <c r="L94" s="38" t="s">
        <v>30</v>
      </c>
    </row>
    <row r="95" spans="1:12" x14ac:dyDescent="0.25">
      <c r="A95" s="38">
        <v>26</v>
      </c>
      <c r="B95" s="38">
        <v>743123</v>
      </c>
      <c r="C95" s="38" t="s">
        <v>415</v>
      </c>
      <c r="D95" s="38" t="s">
        <v>416</v>
      </c>
      <c r="E95" s="38" t="s">
        <v>417</v>
      </c>
      <c r="F95" s="38" t="s">
        <v>3</v>
      </c>
      <c r="G95" s="38" t="s">
        <v>37</v>
      </c>
      <c r="H95" s="38"/>
      <c r="I95" s="38" t="s">
        <v>36</v>
      </c>
      <c r="J95" s="39">
        <v>36693</v>
      </c>
      <c r="K95" s="38">
        <v>9166927640</v>
      </c>
      <c r="L95" s="38" t="s">
        <v>30</v>
      </c>
    </row>
    <row r="96" spans="1:12" x14ac:dyDescent="0.25">
      <c r="A96" s="38">
        <v>27</v>
      </c>
      <c r="B96" s="38">
        <v>621040</v>
      </c>
      <c r="C96" s="38" t="s">
        <v>418</v>
      </c>
      <c r="D96" s="38" t="s">
        <v>419</v>
      </c>
      <c r="E96" s="38" t="s">
        <v>420</v>
      </c>
      <c r="F96" s="38" t="s">
        <v>3</v>
      </c>
      <c r="G96" s="38" t="s">
        <v>37</v>
      </c>
      <c r="H96" s="38"/>
      <c r="I96" s="38" t="s">
        <v>41</v>
      </c>
      <c r="J96" s="39">
        <v>37447</v>
      </c>
      <c r="K96" s="38">
        <v>9983142653</v>
      </c>
      <c r="L96" s="38" t="s">
        <v>30</v>
      </c>
    </row>
    <row r="97" spans="1:12" x14ac:dyDescent="0.25">
      <c r="A97" s="38">
        <v>28</v>
      </c>
      <c r="B97" s="38">
        <v>600094</v>
      </c>
      <c r="C97" s="38" t="s">
        <v>424</v>
      </c>
      <c r="D97" s="38" t="s">
        <v>425</v>
      </c>
      <c r="E97" s="38" t="s">
        <v>426</v>
      </c>
      <c r="F97" s="38" t="s">
        <v>3</v>
      </c>
      <c r="G97" s="38" t="s">
        <v>17</v>
      </c>
      <c r="H97" s="38"/>
      <c r="I97" s="38" t="s">
        <v>15</v>
      </c>
      <c r="J97" s="39">
        <v>37337</v>
      </c>
      <c r="K97" s="38">
        <v>8690870686</v>
      </c>
      <c r="L97" s="38" t="s">
        <v>0</v>
      </c>
    </row>
    <row r="98" spans="1:12" x14ac:dyDescent="0.25">
      <c r="A98" s="296"/>
      <c r="B98" s="296"/>
      <c r="C98" s="296"/>
      <c r="D98" s="296"/>
      <c r="E98" s="296"/>
      <c r="F98" s="296"/>
      <c r="G98" s="296"/>
      <c r="H98" s="296"/>
      <c r="I98" s="296"/>
      <c r="J98" s="296"/>
      <c r="K98" s="296"/>
      <c r="L98" s="296"/>
    </row>
    <row r="101" spans="1:12" x14ac:dyDescent="0.25">
      <c r="A101" s="256" t="s">
        <v>756</v>
      </c>
      <c r="B101" s="256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</row>
    <row r="102" spans="1:12" x14ac:dyDescent="0.25">
      <c r="A102" s="256" t="s">
        <v>310</v>
      </c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</row>
    <row r="103" spans="1:12" x14ac:dyDescent="0.25">
      <c r="A103" s="38" t="s">
        <v>309</v>
      </c>
      <c r="B103" s="38" t="s">
        <v>308</v>
      </c>
      <c r="C103" s="38" t="s">
        <v>307</v>
      </c>
      <c r="D103" s="38" t="s">
        <v>306</v>
      </c>
      <c r="E103" s="38" t="s">
        <v>305</v>
      </c>
      <c r="F103" s="38" t="s">
        <v>304</v>
      </c>
      <c r="G103" s="38" t="s">
        <v>303</v>
      </c>
      <c r="H103" s="38" t="s">
        <v>302</v>
      </c>
      <c r="I103" s="38" t="s">
        <v>301</v>
      </c>
      <c r="J103" s="38" t="s">
        <v>300</v>
      </c>
      <c r="K103" s="38" t="s">
        <v>299</v>
      </c>
      <c r="L103" s="38" t="s">
        <v>298</v>
      </c>
    </row>
    <row r="104" spans="1:12" x14ac:dyDescent="0.25">
      <c r="A104" s="38">
        <v>1</v>
      </c>
      <c r="B104" s="38">
        <v>892917</v>
      </c>
      <c r="C104" s="38" t="s">
        <v>383</v>
      </c>
      <c r="D104" s="38" t="s">
        <v>384</v>
      </c>
      <c r="E104" s="38" t="s">
        <v>385</v>
      </c>
      <c r="F104" s="38" t="s">
        <v>3</v>
      </c>
      <c r="G104" s="38" t="s">
        <v>37</v>
      </c>
      <c r="H104" s="38"/>
      <c r="I104" s="38" t="s">
        <v>41</v>
      </c>
      <c r="J104" s="39">
        <v>36664</v>
      </c>
      <c r="K104" s="38">
        <v>8949166360</v>
      </c>
      <c r="L104" s="38" t="s">
        <v>98</v>
      </c>
    </row>
    <row r="105" spans="1:12" x14ac:dyDescent="0.25">
      <c r="A105" s="38">
        <v>2</v>
      </c>
      <c r="B105" s="38">
        <v>601353</v>
      </c>
      <c r="C105" s="38" t="s">
        <v>397</v>
      </c>
      <c r="D105" s="38" t="s">
        <v>398</v>
      </c>
      <c r="E105" s="38" t="s">
        <v>399</v>
      </c>
      <c r="F105" s="38" t="s">
        <v>3</v>
      </c>
      <c r="G105" s="38" t="s">
        <v>8</v>
      </c>
      <c r="H105" s="38"/>
      <c r="I105" s="38" t="s">
        <v>7</v>
      </c>
      <c r="J105" s="39">
        <v>36080</v>
      </c>
      <c r="K105" s="38">
        <v>7014721990</v>
      </c>
      <c r="L105" s="38" t="s">
        <v>30</v>
      </c>
    </row>
    <row r="106" spans="1:12" x14ac:dyDescent="0.25">
      <c r="A106" s="38">
        <v>3</v>
      </c>
      <c r="B106" s="38">
        <v>601482</v>
      </c>
      <c r="C106" s="38" t="s">
        <v>400</v>
      </c>
      <c r="D106" s="38" t="s">
        <v>401</v>
      </c>
      <c r="E106" s="38" t="s">
        <v>402</v>
      </c>
      <c r="F106" s="38" t="s">
        <v>3</v>
      </c>
      <c r="G106" s="38" t="s">
        <v>8</v>
      </c>
      <c r="H106" s="38"/>
      <c r="I106" s="38" t="s">
        <v>7</v>
      </c>
      <c r="J106" s="39">
        <v>36708</v>
      </c>
      <c r="K106" s="38">
        <v>9602197442</v>
      </c>
      <c r="L106" s="38" t="s">
        <v>30</v>
      </c>
    </row>
    <row r="107" spans="1:12" x14ac:dyDescent="0.25">
      <c r="A107" s="38">
        <v>4</v>
      </c>
      <c r="B107" s="38">
        <v>600757</v>
      </c>
      <c r="C107" s="38" t="s">
        <v>714</v>
      </c>
      <c r="D107" s="38" t="s">
        <v>621</v>
      </c>
      <c r="E107" s="38" t="s">
        <v>622</v>
      </c>
      <c r="F107" s="38" t="s">
        <v>3</v>
      </c>
      <c r="G107" s="38" t="s">
        <v>8</v>
      </c>
      <c r="H107" s="38"/>
      <c r="I107" s="38" t="s">
        <v>7</v>
      </c>
      <c r="J107" s="39">
        <v>37275</v>
      </c>
      <c r="K107" s="38">
        <v>9783141472</v>
      </c>
      <c r="L107" s="38" t="s">
        <v>30</v>
      </c>
    </row>
    <row r="111" spans="1:12" x14ac:dyDescent="0.25">
      <c r="A111" s="277" t="s">
        <v>757</v>
      </c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9"/>
    </row>
    <row r="112" spans="1:12" x14ac:dyDescent="0.25">
      <c r="A112" s="277" t="s">
        <v>310</v>
      </c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9"/>
    </row>
    <row r="113" spans="1:12" x14ac:dyDescent="0.25">
      <c r="A113" s="99" t="s">
        <v>309</v>
      </c>
      <c r="B113" s="100" t="s">
        <v>308</v>
      </c>
      <c r="C113" s="100" t="s">
        <v>307</v>
      </c>
      <c r="D113" s="100" t="s">
        <v>306</v>
      </c>
      <c r="E113" s="100" t="s">
        <v>305</v>
      </c>
      <c r="F113" s="100" t="s">
        <v>304</v>
      </c>
      <c r="G113" s="100" t="s">
        <v>303</v>
      </c>
      <c r="H113" s="100" t="s">
        <v>302</v>
      </c>
      <c r="I113" s="100" t="s">
        <v>301</v>
      </c>
      <c r="J113" s="100" t="s">
        <v>300</v>
      </c>
      <c r="K113" s="100" t="s">
        <v>299</v>
      </c>
      <c r="L113" s="101" t="s">
        <v>298</v>
      </c>
    </row>
    <row r="114" spans="1:12" x14ac:dyDescent="0.25">
      <c r="A114" s="106">
        <v>1</v>
      </c>
      <c r="B114" s="107">
        <v>861888</v>
      </c>
      <c r="C114" s="107" t="s">
        <v>358</v>
      </c>
      <c r="D114" s="107" t="s">
        <v>359</v>
      </c>
      <c r="E114" s="107" t="s">
        <v>360</v>
      </c>
      <c r="F114" s="107" t="s">
        <v>3</v>
      </c>
      <c r="G114" s="107" t="s">
        <v>37</v>
      </c>
      <c r="H114" s="107"/>
      <c r="I114" s="107" t="s">
        <v>36</v>
      </c>
      <c r="J114" s="108">
        <v>37473</v>
      </c>
      <c r="K114" s="107">
        <v>7742616694</v>
      </c>
      <c r="L114" s="109" t="s">
        <v>98</v>
      </c>
    </row>
    <row r="115" spans="1:12" x14ac:dyDescent="0.25">
      <c r="A115" s="106">
        <v>2</v>
      </c>
      <c r="B115" s="107">
        <v>711031</v>
      </c>
      <c r="C115" s="107" t="s">
        <v>368</v>
      </c>
      <c r="D115" s="107" t="s">
        <v>369</v>
      </c>
      <c r="E115" s="107" t="s">
        <v>370</v>
      </c>
      <c r="F115" s="107" t="s">
        <v>3</v>
      </c>
      <c r="G115" s="107" t="s">
        <v>37</v>
      </c>
      <c r="H115" s="107"/>
      <c r="I115" s="107" t="s">
        <v>36</v>
      </c>
      <c r="J115" s="108">
        <v>37836</v>
      </c>
      <c r="K115" s="107">
        <v>8003664142</v>
      </c>
      <c r="L115" s="109" t="s">
        <v>98</v>
      </c>
    </row>
    <row r="116" spans="1:12" x14ac:dyDescent="0.25">
      <c r="A116" s="106">
        <v>3</v>
      </c>
      <c r="B116" s="107">
        <v>740196</v>
      </c>
      <c r="C116" s="107" t="s">
        <v>731</v>
      </c>
      <c r="D116" s="107" t="s">
        <v>732</v>
      </c>
      <c r="E116" s="107" t="s">
        <v>733</v>
      </c>
      <c r="F116" s="107" t="s">
        <v>3</v>
      </c>
      <c r="G116" s="107" t="s">
        <v>8</v>
      </c>
      <c r="H116" s="107"/>
      <c r="I116" s="107" t="s">
        <v>7</v>
      </c>
      <c r="J116" s="108">
        <v>36547</v>
      </c>
      <c r="K116" s="107">
        <v>9929295647</v>
      </c>
      <c r="L116" s="109" t="s">
        <v>98</v>
      </c>
    </row>
    <row r="117" spans="1:12" x14ac:dyDescent="0.25">
      <c r="A117" s="106">
        <v>4</v>
      </c>
      <c r="B117" s="107">
        <v>578413</v>
      </c>
      <c r="C117" s="107" t="s">
        <v>139</v>
      </c>
      <c r="D117" s="107" t="s">
        <v>138</v>
      </c>
      <c r="E117" s="107" t="s">
        <v>137</v>
      </c>
      <c r="F117" s="107" t="s">
        <v>3</v>
      </c>
      <c r="G117" s="107" t="s">
        <v>49</v>
      </c>
      <c r="H117" s="107"/>
      <c r="I117" s="107" t="s">
        <v>48</v>
      </c>
      <c r="J117" s="108">
        <v>36781</v>
      </c>
      <c r="K117" s="107">
        <v>9664422951</v>
      </c>
      <c r="L117" s="109" t="s">
        <v>98</v>
      </c>
    </row>
    <row r="118" spans="1:12" x14ac:dyDescent="0.25">
      <c r="A118" s="106">
        <v>5</v>
      </c>
      <c r="B118" s="107">
        <v>577812</v>
      </c>
      <c r="C118" s="107" t="s">
        <v>737</v>
      </c>
      <c r="D118" s="107" t="s">
        <v>738</v>
      </c>
      <c r="E118" s="107" t="s">
        <v>739</v>
      </c>
      <c r="F118" s="107" t="s">
        <v>3</v>
      </c>
      <c r="G118" s="107" t="s">
        <v>8</v>
      </c>
      <c r="H118" s="107"/>
      <c r="I118" s="107" t="s">
        <v>15</v>
      </c>
      <c r="J118" s="108">
        <v>37130</v>
      </c>
      <c r="K118" s="107">
        <v>7425023892</v>
      </c>
      <c r="L118" s="109" t="s">
        <v>30</v>
      </c>
    </row>
    <row r="119" spans="1:12" x14ac:dyDescent="0.25">
      <c r="A119" s="102">
        <v>6</v>
      </c>
      <c r="B119" s="103">
        <v>748754</v>
      </c>
      <c r="C119" s="103" t="s">
        <v>421</v>
      </c>
      <c r="D119" s="103" t="s">
        <v>422</v>
      </c>
      <c r="E119" s="103" t="s">
        <v>423</v>
      </c>
      <c r="F119" s="103" t="s">
        <v>3</v>
      </c>
      <c r="G119" s="103" t="s">
        <v>32</v>
      </c>
      <c r="H119" s="103"/>
      <c r="I119" s="103" t="s">
        <v>31</v>
      </c>
      <c r="J119" s="104">
        <v>37514</v>
      </c>
      <c r="K119" s="103">
        <v>9784470957</v>
      </c>
      <c r="L119" s="105" t="s">
        <v>30</v>
      </c>
    </row>
    <row r="123" spans="1:12" x14ac:dyDescent="0.25">
      <c r="A123" s="256" t="s">
        <v>758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</row>
    <row r="124" spans="1:12" x14ac:dyDescent="0.25">
      <c r="A124" s="256" t="s">
        <v>310</v>
      </c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</row>
    <row r="125" spans="1:12" x14ac:dyDescent="0.25">
      <c r="A125" s="38" t="s">
        <v>309</v>
      </c>
      <c r="B125" s="38" t="s">
        <v>308</v>
      </c>
      <c r="C125" s="38" t="s">
        <v>307</v>
      </c>
      <c r="D125" s="38" t="s">
        <v>306</v>
      </c>
      <c r="E125" s="38" t="s">
        <v>305</v>
      </c>
      <c r="F125" s="38" t="s">
        <v>304</v>
      </c>
      <c r="G125" s="38" t="s">
        <v>303</v>
      </c>
      <c r="H125" s="38" t="s">
        <v>302</v>
      </c>
      <c r="I125" s="38" t="s">
        <v>301</v>
      </c>
      <c r="J125" s="38" t="s">
        <v>300</v>
      </c>
      <c r="K125" s="38" t="s">
        <v>299</v>
      </c>
      <c r="L125" s="38" t="s">
        <v>298</v>
      </c>
    </row>
    <row r="126" spans="1:12" x14ac:dyDescent="0.25">
      <c r="A126" s="38">
        <v>1</v>
      </c>
      <c r="B126" s="38">
        <v>539116</v>
      </c>
      <c r="C126" s="38" t="s">
        <v>751</v>
      </c>
      <c r="D126" s="38" t="s">
        <v>752</v>
      </c>
      <c r="E126" s="38" t="s">
        <v>753</v>
      </c>
      <c r="F126" s="38" t="s">
        <v>3</v>
      </c>
      <c r="G126" s="38" t="s">
        <v>37</v>
      </c>
      <c r="H126" s="38"/>
      <c r="I126" s="38" t="s">
        <v>41</v>
      </c>
      <c r="J126" s="39">
        <v>34895</v>
      </c>
      <c r="K126" s="38">
        <v>9680299038</v>
      </c>
      <c r="L126" s="38" t="s">
        <v>98</v>
      </c>
    </row>
    <row r="128" spans="1:12" s="110" customFormat="1" x14ac:dyDescent="0.25"/>
    <row r="129" spans="1:14" s="110" customFormat="1" x14ac:dyDescent="0.25"/>
    <row r="130" spans="1:14" s="110" customFormat="1" x14ac:dyDescent="0.25">
      <c r="A130" s="258" t="s">
        <v>311</v>
      </c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111"/>
      <c r="N130" s="112"/>
    </row>
    <row r="131" spans="1:14" s="110" customFormat="1" x14ac:dyDescent="0.25">
      <c r="A131" s="258" t="s">
        <v>313</v>
      </c>
      <c r="B131" s="258"/>
      <c r="C131" s="258"/>
      <c r="D131" s="258"/>
      <c r="E131" s="258"/>
      <c r="F131" s="258"/>
      <c r="G131" s="258"/>
      <c r="H131" s="258"/>
      <c r="I131" s="258"/>
      <c r="J131" s="258"/>
      <c r="K131" s="258"/>
      <c r="L131" s="258"/>
      <c r="N131" s="113"/>
    </row>
    <row r="132" spans="1:14" s="110" customFormat="1" ht="22.5" x14ac:dyDescent="0.25">
      <c r="A132" s="21" t="s">
        <v>309</v>
      </c>
      <c r="B132" s="21" t="s">
        <v>308</v>
      </c>
      <c r="C132" s="21" t="s">
        <v>307</v>
      </c>
      <c r="D132" s="21" t="s">
        <v>306</v>
      </c>
      <c r="E132" s="21" t="s">
        <v>305</v>
      </c>
      <c r="F132" s="21" t="s">
        <v>304</v>
      </c>
      <c r="G132" s="21" t="s">
        <v>303</v>
      </c>
      <c r="H132" s="21" t="s">
        <v>429</v>
      </c>
      <c r="I132" s="21" t="s">
        <v>300</v>
      </c>
      <c r="J132" s="21" t="s">
        <v>299</v>
      </c>
      <c r="K132" s="21" t="s">
        <v>298</v>
      </c>
      <c r="L132" s="21"/>
      <c r="N132" s="113"/>
    </row>
    <row r="133" spans="1:14" s="110" customFormat="1" x14ac:dyDescent="0.25">
      <c r="A133" s="122">
        <v>1</v>
      </c>
      <c r="B133" s="122">
        <v>602869</v>
      </c>
      <c r="C133" s="122" t="s">
        <v>297</v>
      </c>
      <c r="D133" s="122" t="s">
        <v>296</v>
      </c>
      <c r="E133" s="122" t="s">
        <v>295</v>
      </c>
      <c r="F133" s="122" t="s">
        <v>3</v>
      </c>
      <c r="G133" s="122" t="s">
        <v>2</v>
      </c>
      <c r="H133" s="122"/>
      <c r="I133" s="123">
        <v>37282</v>
      </c>
      <c r="J133" s="122">
        <v>9462561612</v>
      </c>
      <c r="K133" s="122" t="s">
        <v>98</v>
      </c>
      <c r="L133" s="122"/>
      <c r="N133" s="113"/>
    </row>
    <row r="134" spans="1:14" s="110" customFormat="1" x14ac:dyDescent="0.25">
      <c r="A134" s="122">
        <v>2</v>
      </c>
      <c r="B134" s="122">
        <v>601636</v>
      </c>
      <c r="C134" s="122" t="s">
        <v>294</v>
      </c>
      <c r="D134" s="122" t="s">
        <v>293</v>
      </c>
      <c r="E134" s="122" t="s">
        <v>292</v>
      </c>
      <c r="F134" s="122" t="s">
        <v>3</v>
      </c>
      <c r="G134" s="122" t="s">
        <v>17</v>
      </c>
      <c r="H134" s="122"/>
      <c r="I134" s="123">
        <v>37159</v>
      </c>
      <c r="J134" s="122">
        <v>7742762456</v>
      </c>
      <c r="K134" s="122" t="s">
        <v>98</v>
      </c>
      <c r="L134" s="122"/>
      <c r="N134" s="113"/>
    </row>
    <row r="135" spans="1:14" s="110" customFormat="1" x14ac:dyDescent="0.25">
      <c r="A135" s="122">
        <v>3</v>
      </c>
      <c r="B135" s="122">
        <v>602232</v>
      </c>
      <c r="C135" s="122" t="s">
        <v>291</v>
      </c>
      <c r="D135" s="122" t="s">
        <v>290</v>
      </c>
      <c r="E135" s="122" t="s">
        <v>289</v>
      </c>
      <c r="F135" s="122" t="s">
        <v>3</v>
      </c>
      <c r="G135" s="122" t="s">
        <v>8</v>
      </c>
      <c r="H135" s="122" t="s">
        <v>16</v>
      </c>
      <c r="I135" s="123">
        <v>34397</v>
      </c>
      <c r="J135" s="122">
        <v>7869235618</v>
      </c>
      <c r="K135" s="122" t="s">
        <v>98</v>
      </c>
      <c r="L135" s="122"/>
      <c r="N135" s="113"/>
    </row>
    <row r="136" spans="1:14" s="110" customFormat="1" x14ac:dyDescent="0.25">
      <c r="A136" s="122">
        <v>4</v>
      </c>
      <c r="B136" s="122">
        <v>575100</v>
      </c>
      <c r="C136" s="122" t="s">
        <v>288</v>
      </c>
      <c r="D136" s="122" t="s">
        <v>287</v>
      </c>
      <c r="E136" s="122" t="s">
        <v>286</v>
      </c>
      <c r="F136" s="122" t="s">
        <v>3</v>
      </c>
      <c r="G136" s="122" t="s">
        <v>2</v>
      </c>
      <c r="H136" s="122"/>
      <c r="I136" s="123">
        <v>37182</v>
      </c>
      <c r="J136" s="122">
        <v>8696193371</v>
      </c>
      <c r="K136" s="122" t="s">
        <v>98</v>
      </c>
      <c r="L136" s="122"/>
      <c r="N136" s="113"/>
    </row>
    <row r="137" spans="1:14" s="110" customFormat="1" x14ac:dyDescent="0.25">
      <c r="A137" s="122">
        <v>5</v>
      </c>
      <c r="B137" s="122">
        <v>602114</v>
      </c>
      <c r="C137" s="122" t="s">
        <v>285</v>
      </c>
      <c r="D137" s="122" t="s">
        <v>246</v>
      </c>
      <c r="E137" s="122" t="s">
        <v>284</v>
      </c>
      <c r="F137" s="122" t="s">
        <v>3</v>
      </c>
      <c r="G137" s="122" t="s">
        <v>8</v>
      </c>
      <c r="H137" s="122"/>
      <c r="I137" s="123">
        <v>37447</v>
      </c>
      <c r="J137" s="122">
        <v>9636538870</v>
      </c>
      <c r="K137" s="122" t="s">
        <v>98</v>
      </c>
      <c r="L137" s="122"/>
      <c r="N137" s="113"/>
    </row>
    <row r="138" spans="1:14" s="110" customFormat="1" x14ac:dyDescent="0.25">
      <c r="A138" s="122">
        <v>6</v>
      </c>
      <c r="B138" s="122">
        <v>602854</v>
      </c>
      <c r="C138" s="122" t="s">
        <v>283</v>
      </c>
      <c r="D138" s="122" t="s">
        <v>282</v>
      </c>
      <c r="E138" s="122" t="s">
        <v>281</v>
      </c>
      <c r="F138" s="122" t="s">
        <v>3</v>
      </c>
      <c r="G138" s="122" t="s">
        <v>49</v>
      </c>
      <c r="H138" s="122"/>
      <c r="I138" s="123">
        <v>36896</v>
      </c>
      <c r="J138" s="122">
        <v>8209801275</v>
      </c>
      <c r="K138" s="122" t="s">
        <v>98</v>
      </c>
      <c r="L138" s="122"/>
      <c r="N138" s="113"/>
    </row>
    <row r="139" spans="1:14" s="110" customFormat="1" x14ac:dyDescent="0.25">
      <c r="A139" s="122">
        <v>7</v>
      </c>
      <c r="B139" s="122">
        <v>602477</v>
      </c>
      <c r="C139" s="122" t="s">
        <v>280</v>
      </c>
      <c r="D139" s="122" t="s">
        <v>275</v>
      </c>
      <c r="E139" s="122" t="s">
        <v>279</v>
      </c>
      <c r="F139" s="122" t="s">
        <v>3</v>
      </c>
      <c r="G139" s="122" t="s">
        <v>49</v>
      </c>
      <c r="H139" s="122"/>
      <c r="I139" s="123">
        <v>36255</v>
      </c>
      <c r="J139" s="122">
        <v>9649203023</v>
      </c>
      <c r="K139" s="122" t="s">
        <v>98</v>
      </c>
      <c r="L139" s="122"/>
      <c r="N139" s="113"/>
    </row>
    <row r="140" spans="1:14" s="110" customFormat="1" x14ac:dyDescent="0.25">
      <c r="A140" s="122">
        <v>8</v>
      </c>
      <c r="B140" s="122">
        <v>600946</v>
      </c>
      <c r="C140" s="122" t="s">
        <v>278</v>
      </c>
      <c r="D140" s="122" t="s">
        <v>277</v>
      </c>
      <c r="E140" s="122" t="s">
        <v>140</v>
      </c>
      <c r="F140" s="122" t="s">
        <v>3</v>
      </c>
      <c r="G140" s="122" t="s">
        <v>8</v>
      </c>
      <c r="H140" s="122"/>
      <c r="I140" s="123">
        <v>36692</v>
      </c>
      <c r="J140" s="122">
        <v>9602864264</v>
      </c>
      <c r="K140" s="122" t="s">
        <v>98</v>
      </c>
      <c r="L140" s="122"/>
      <c r="N140" s="113"/>
    </row>
    <row r="141" spans="1:14" s="110" customFormat="1" x14ac:dyDescent="0.25">
      <c r="A141" s="122">
        <v>9</v>
      </c>
      <c r="B141" s="122">
        <v>601139</v>
      </c>
      <c r="C141" s="122" t="s">
        <v>276</v>
      </c>
      <c r="D141" s="122" t="s">
        <v>275</v>
      </c>
      <c r="E141" s="122" t="s">
        <v>274</v>
      </c>
      <c r="F141" s="122" t="s">
        <v>3</v>
      </c>
      <c r="G141" s="122" t="s">
        <v>17</v>
      </c>
      <c r="H141" s="122"/>
      <c r="I141" s="123">
        <v>33667</v>
      </c>
      <c r="J141" s="122">
        <v>7357111547</v>
      </c>
      <c r="K141" s="122" t="s">
        <v>98</v>
      </c>
      <c r="L141" s="122"/>
      <c r="N141" s="113"/>
    </row>
    <row r="142" spans="1:14" s="110" customFormat="1" x14ac:dyDescent="0.25">
      <c r="A142" s="122">
        <v>10</v>
      </c>
      <c r="B142" s="122">
        <v>600333</v>
      </c>
      <c r="C142" s="122" t="s">
        <v>273</v>
      </c>
      <c r="D142" s="122" t="s">
        <v>272</v>
      </c>
      <c r="E142" s="122" t="s">
        <v>271</v>
      </c>
      <c r="F142" s="122" t="s">
        <v>3</v>
      </c>
      <c r="G142" s="122" t="s">
        <v>49</v>
      </c>
      <c r="H142" s="122"/>
      <c r="I142" s="123">
        <v>37600</v>
      </c>
      <c r="J142" s="122">
        <v>9660414128</v>
      </c>
      <c r="K142" s="122" t="s">
        <v>98</v>
      </c>
      <c r="L142" s="122"/>
      <c r="N142" s="113"/>
    </row>
    <row r="143" spans="1:14" s="110" customFormat="1" x14ac:dyDescent="0.25">
      <c r="A143" s="122">
        <v>11</v>
      </c>
      <c r="B143" s="122">
        <v>601844</v>
      </c>
      <c r="C143" s="122" t="s">
        <v>270</v>
      </c>
      <c r="D143" s="122" t="s">
        <v>269</v>
      </c>
      <c r="E143" s="122" t="s">
        <v>268</v>
      </c>
      <c r="F143" s="122" t="s">
        <v>3</v>
      </c>
      <c r="G143" s="122" t="s">
        <v>8</v>
      </c>
      <c r="H143" s="122"/>
      <c r="I143" s="123">
        <v>36723</v>
      </c>
      <c r="J143" s="122">
        <v>7073545431</v>
      </c>
      <c r="K143" s="122" t="s">
        <v>98</v>
      </c>
      <c r="L143" s="122"/>
      <c r="N143" s="113"/>
    </row>
    <row r="144" spans="1:14" s="110" customFormat="1" x14ac:dyDescent="0.25">
      <c r="A144" s="122">
        <v>12</v>
      </c>
      <c r="B144" s="122">
        <v>601905</v>
      </c>
      <c r="C144" s="122" t="s">
        <v>263</v>
      </c>
      <c r="D144" s="122" t="s">
        <v>187</v>
      </c>
      <c r="E144" s="122" t="s">
        <v>262</v>
      </c>
      <c r="F144" s="122" t="s">
        <v>3</v>
      </c>
      <c r="G144" s="122" t="s">
        <v>261</v>
      </c>
      <c r="H144" s="122"/>
      <c r="I144" s="123">
        <v>37067</v>
      </c>
      <c r="J144" s="122">
        <v>9799965463</v>
      </c>
      <c r="K144" s="122" t="s">
        <v>98</v>
      </c>
      <c r="L144" s="122"/>
      <c r="N144" s="113"/>
    </row>
    <row r="145" spans="1:14" s="110" customFormat="1" x14ac:dyDescent="0.25">
      <c r="A145" s="122">
        <v>13</v>
      </c>
      <c r="B145" s="122">
        <v>603142</v>
      </c>
      <c r="C145" s="122" t="s">
        <v>260</v>
      </c>
      <c r="D145" s="122" t="s">
        <v>259</v>
      </c>
      <c r="E145" s="122" t="s">
        <v>258</v>
      </c>
      <c r="F145" s="122" t="s">
        <v>3</v>
      </c>
      <c r="G145" s="122" t="s">
        <v>49</v>
      </c>
      <c r="H145" s="122"/>
      <c r="I145" s="123">
        <v>36521</v>
      </c>
      <c r="J145" s="122">
        <v>8764026850</v>
      </c>
      <c r="K145" s="122" t="s">
        <v>98</v>
      </c>
      <c r="L145" s="122"/>
      <c r="N145" s="113"/>
    </row>
    <row r="146" spans="1:14" s="110" customFormat="1" x14ac:dyDescent="0.25">
      <c r="A146" s="122">
        <v>14</v>
      </c>
      <c r="B146" s="122">
        <v>600528</v>
      </c>
      <c r="C146" s="122" t="s">
        <v>257</v>
      </c>
      <c r="D146" s="122" t="s">
        <v>256</v>
      </c>
      <c r="E146" s="122" t="s">
        <v>255</v>
      </c>
      <c r="F146" s="122" t="s">
        <v>3</v>
      </c>
      <c r="G146" s="122" t="s">
        <v>49</v>
      </c>
      <c r="H146" s="122" t="s">
        <v>254</v>
      </c>
      <c r="I146" s="123">
        <v>33725</v>
      </c>
      <c r="J146" s="122">
        <v>7976799320</v>
      </c>
      <c r="K146" s="122" t="s">
        <v>98</v>
      </c>
      <c r="L146" s="122"/>
      <c r="N146" s="113"/>
    </row>
    <row r="147" spans="1:14" s="110" customFormat="1" x14ac:dyDescent="0.25">
      <c r="A147" s="122">
        <v>15</v>
      </c>
      <c r="B147" s="122">
        <v>600573</v>
      </c>
      <c r="C147" s="122" t="s">
        <v>253</v>
      </c>
      <c r="D147" s="122" t="s">
        <v>252</v>
      </c>
      <c r="E147" s="122" t="s">
        <v>251</v>
      </c>
      <c r="F147" s="122" t="s">
        <v>3</v>
      </c>
      <c r="G147" s="122" t="s">
        <v>17</v>
      </c>
      <c r="H147" s="122" t="s">
        <v>250</v>
      </c>
      <c r="I147" s="123">
        <v>35049</v>
      </c>
      <c r="J147" s="122">
        <v>9413982755</v>
      </c>
      <c r="K147" s="122" t="s">
        <v>98</v>
      </c>
      <c r="L147" s="122"/>
      <c r="N147" s="113"/>
    </row>
    <row r="148" spans="1:14" s="110" customFormat="1" x14ac:dyDescent="0.25">
      <c r="A148" s="122">
        <v>16</v>
      </c>
      <c r="B148" s="122">
        <v>603461</v>
      </c>
      <c r="C148" s="122" t="s">
        <v>249</v>
      </c>
      <c r="D148" s="122" t="s">
        <v>248</v>
      </c>
      <c r="E148" s="122" t="s">
        <v>228</v>
      </c>
      <c r="F148" s="122" t="s">
        <v>3</v>
      </c>
      <c r="G148" s="122" t="s">
        <v>8</v>
      </c>
      <c r="H148" s="122"/>
      <c r="I148" s="123">
        <v>36659</v>
      </c>
      <c r="J148" s="122">
        <v>9001912704</v>
      </c>
      <c r="K148" s="122" t="s">
        <v>98</v>
      </c>
      <c r="L148" s="122"/>
      <c r="N148" s="113"/>
    </row>
    <row r="149" spans="1:14" s="110" customFormat="1" x14ac:dyDescent="0.25">
      <c r="A149" s="122">
        <v>17</v>
      </c>
      <c r="B149" s="122">
        <v>600226</v>
      </c>
      <c r="C149" s="122" t="s">
        <v>247</v>
      </c>
      <c r="D149" s="122" t="s">
        <v>246</v>
      </c>
      <c r="E149" s="122" t="s">
        <v>245</v>
      </c>
      <c r="F149" s="122" t="s">
        <v>3</v>
      </c>
      <c r="G149" s="122" t="s">
        <v>32</v>
      </c>
      <c r="H149" s="122"/>
      <c r="I149" s="123">
        <v>37472</v>
      </c>
      <c r="J149" s="122">
        <v>8949915240</v>
      </c>
      <c r="K149" s="122" t="s">
        <v>98</v>
      </c>
      <c r="L149" s="122"/>
      <c r="N149" s="113"/>
    </row>
    <row r="150" spans="1:14" s="110" customFormat="1" x14ac:dyDescent="0.25">
      <c r="A150" s="122">
        <v>18</v>
      </c>
      <c r="B150" s="122">
        <v>602208</v>
      </c>
      <c r="C150" s="122" t="s">
        <v>244</v>
      </c>
      <c r="D150" s="122" t="s">
        <v>243</v>
      </c>
      <c r="E150" s="122" t="s">
        <v>242</v>
      </c>
      <c r="F150" s="122" t="s">
        <v>3</v>
      </c>
      <c r="G150" s="122" t="s">
        <v>17</v>
      </c>
      <c r="H150" s="122"/>
      <c r="I150" s="123">
        <v>35858</v>
      </c>
      <c r="J150" s="122">
        <v>9636077729</v>
      </c>
      <c r="K150" s="122" t="s">
        <v>98</v>
      </c>
      <c r="L150" s="122"/>
      <c r="N150" s="113"/>
    </row>
    <row r="151" spans="1:14" s="110" customFormat="1" x14ac:dyDescent="0.25">
      <c r="A151" s="122">
        <v>19</v>
      </c>
      <c r="B151" s="122">
        <v>600965</v>
      </c>
      <c r="C151" s="122" t="s">
        <v>241</v>
      </c>
      <c r="D151" s="122" t="s">
        <v>240</v>
      </c>
      <c r="E151" s="122" t="s">
        <v>239</v>
      </c>
      <c r="F151" s="122" t="s">
        <v>3</v>
      </c>
      <c r="G151" s="122" t="s">
        <v>17</v>
      </c>
      <c r="H151" s="122"/>
      <c r="I151" s="123">
        <v>31051</v>
      </c>
      <c r="J151" s="122">
        <v>9829319843</v>
      </c>
      <c r="K151" s="122" t="s">
        <v>98</v>
      </c>
      <c r="L151" s="122"/>
      <c r="N151" s="113"/>
    </row>
    <row r="152" spans="1:14" s="110" customFormat="1" x14ac:dyDescent="0.25">
      <c r="A152" s="122">
        <v>20</v>
      </c>
      <c r="B152" s="122">
        <v>601295</v>
      </c>
      <c r="C152" s="122" t="s">
        <v>238</v>
      </c>
      <c r="D152" s="122" t="s">
        <v>237</v>
      </c>
      <c r="E152" s="122" t="s">
        <v>236</v>
      </c>
      <c r="F152" s="122" t="s">
        <v>3</v>
      </c>
      <c r="G152" s="122" t="s">
        <v>17</v>
      </c>
      <c r="H152" s="122"/>
      <c r="I152" s="123">
        <v>37544</v>
      </c>
      <c r="J152" s="122">
        <v>8003521990</v>
      </c>
      <c r="K152" s="122" t="s">
        <v>98</v>
      </c>
      <c r="L152" s="122"/>
      <c r="N152" s="113"/>
    </row>
    <row r="153" spans="1:14" s="110" customFormat="1" x14ac:dyDescent="0.25">
      <c r="A153" s="122">
        <v>21</v>
      </c>
      <c r="B153" s="122">
        <v>602168</v>
      </c>
      <c r="C153" s="122" t="s">
        <v>235</v>
      </c>
      <c r="D153" s="122" t="s">
        <v>234</v>
      </c>
      <c r="E153" s="122" t="s">
        <v>233</v>
      </c>
      <c r="F153" s="122" t="s">
        <v>3</v>
      </c>
      <c r="G153" s="122" t="s">
        <v>17</v>
      </c>
      <c r="H153" s="122" t="s">
        <v>16</v>
      </c>
      <c r="I153" s="123">
        <v>34554</v>
      </c>
      <c r="J153" s="122">
        <v>9024214198</v>
      </c>
      <c r="K153" s="122" t="s">
        <v>98</v>
      </c>
      <c r="L153" s="122"/>
      <c r="N153" s="113"/>
    </row>
    <row r="154" spans="1:14" s="110" customFormat="1" x14ac:dyDescent="0.25">
      <c r="A154" s="122">
        <v>22</v>
      </c>
      <c r="B154" s="122">
        <v>575177</v>
      </c>
      <c r="C154" s="122" t="s">
        <v>232</v>
      </c>
      <c r="D154" s="122" t="s">
        <v>231</v>
      </c>
      <c r="E154" s="122" t="s">
        <v>134</v>
      </c>
      <c r="F154" s="122" t="s">
        <v>3</v>
      </c>
      <c r="G154" s="122" t="s">
        <v>8</v>
      </c>
      <c r="H154" s="122"/>
      <c r="I154" s="123">
        <v>35045</v>
      </c>
      <c r="J154" s="122">
        <v>9829349155</v>
      </c>
      <c r="K154" s="122" t="s">
        <v>98</v>
      </c>
      <c r="L154" s="122"/>
      <c r="N154" s="113"/>
    </row>
    <row r="155" spans="1:14" s="110" customFormat="1" x14ac:dyDescent="0.25">
      <c r="A155" s="122">
        <v>23</v>
      </c>
      <c r="B155" s="122">
        <v>600517</v>
      </c>
      <c r="C155" s="122" t="s">
        <v>230</v>
      </c>
      <c r="D155" s="122" t="s">
        <v>229</v>
      </c>
      <c r="E155" s="122" t="s">
        <v>228</v>
      </c>
      <c r="F155" s="122" t="s">
        <v>3</v>
      </c>
      <c r="G155" s="122" t="s">
        <v>8</v>
      </c>
      <c r="H155" s="122"/>
      <c r="I155" s="123">
        <v>37631</v>
      </c>
      <c r="J155" s="122">
        <v>9672037480</v>
      </c>
      <c r="K155" s="122" t="s">
        <v>98</v>
      </c>
      <c r="L155" s="122"/>
      <c r="N155" s="113"/>
    </row>
    <row r="156" spans="1:14" s="110" customFormat="1" x14ac:dyDescent="0.25">
      <c r="A156" s="122">
        <v>24</v>
      </c>
      <c r="B156" s="122">
        <v>600894</v>
      </c>
      <c r="C156" s="122" t="s">
        <v>227</v>
      </c>
      <c r="D156" s="122" t="s">
        <v>226</v>
      </c>
      <c r="E156" s="122" t="s">
        <v>225</v>
      </c>
      <c r="F156" s="122" t="s">
        <v>3</v>
      </c>
      <c r="G156" s="122" t="s">
        <v>49</v>
      </c>
      <c r="H156" s="122"/>
      <c r="I156" s="123">
        <v>36047</v>
      </c>
      <c r="J156" s="122">
        <v>9928532646</v>
      </c>
      <c r="K156" s="122" t="s">
        <v>98</v>
      </c>
      <c r="L156" s="122"/>
      <c r="N156" s="113"/>
    </row>
    <row r="157" spans="1:14" s="110" customFormat="1" x14ac:dyDescent="0.25">
      <c r="A157" s="122">
        <v>25</v>
      </c>
      <c r="B157" s="122">
        <v>834213</v>
      </c>
      <c r="C157" s="122" t="s">
        <v>224</v>
      </c>
      <c r="D157" s="122" t="s">
        <v>25</v>
      </c>
      <c r="E157" s="122" t="s">
        <v>223</v>
      </c>
      <c r="F157" s="122" t="s">
        <v>3</v>
      </c>
      <c r="G157" s="122" t="s">
        <v>49</v>
      </c>
      <c r="H157" s="122"/>
      <c r="I157" s="123">
        <v>36781</v>
      </c>
      <c r="J157" s="122">
        <v>9529376646</v>
      </c>
      <c r="K157" s="122" t="s">
        <v>98</v>
      </c>
      <c r="L157" s="122"/>
      <c r="N157" s="113"/>
    </row>
    <row r="158" spans="1:14" s="110" customFormat="1" x14ac:dyDescent="0.25">
      <c r="A158" s="122">
        <v>26</v>
      </c>
      <c r="B158" s="122">
        <v>601296</v>
      </c>
      <c r="C158" s="122" t="s">
        <v>222</v>
      </c>
      <c r="D158" s="122" t="s">
        <v>221</v>
      </c>
      <c r="E158" s="122" t="s">
        <v>12</v>
      </c>
      <c r="F158" s="122" t="s">
        <v>3</v>
      </c>
      <c r="G158" s="122" t="s">
        <v>2</v>
      </c>
      <c r="H158" s="122"/>
      <c r="I158" s="123">
        <v>36571</v>
      </c>
      <c r="J158" s="122">
        <v>7852076967</v>
      </c>
      <c r="K158" s="122" t="s">
        <v>98</v>
      </c>
      <c r="L158" s="122"/>
      <c r="N158" s="113"/>
    </row>
    <row r="159" spans="1:14" s="110" customFormat="1" x14ac:dyDescent="0.25">
      <c r="A159" s="122">
        <v>27</v>
      </c>
      <c r="B159" s="122">
        <v>602066</v>
      </c>
      <c r="C159" s="122" t="s">
        <v>220</v>
      </c>
      <c r="D159" s="122" t="s">
        <v>219</v>
      </c>
      <c r="E159" s="122" t="s">
        <v>218</v>
      </c>
      <c r="F159" s="122" t="s">
        <v>3</v>
      </c>
      <c r="G159" s="122" t="s">
        <v>32</v>
      </c>
      <c r="H159" s="122"/>
      <c r="I159" s="123">
        <v>34885</v>
      </c>
      <c r="J159" s="122">
        <v>7851932525</v>
      </c>
      <c r="K159" s="122" t="s">
        <v>98</v>
      </c>
      <c r="L159" s="122"/>
      <c r="N159" s="113"/>
    </row>
    <row r="160" spans="1:14" s="110" customFormat="1" x14ac:dyDescent="0.25">
      <c r="A160" s="122">
        <v>28</v>
      </c>
      <c r="B160" s="122">
        <v>577934</v>
      </c>
      <c r="C160" s="122" t="s">
        <v>217</v>
      </c>
      <c r="D160" s="122" t="s">
        <v>216</v>
      </c>
      <c r="E160" s="122" t="s">
        <v>215</v>
      </c>
      <c r="F160" s="122" t="s">
        <v>3</v>
      </c>
      <c r="G160" s="122" t="s">
        <v>8</v>
      </c>
      <c r="H160" s="122"/>
      <c r="I160" s="123">
        <v>36228</v>
      </c>
      <c r="J160" s="122">
        <v>9829474875</v>
      </c>
      <c r="K160" s="122" t="s">
        <v>98</v>
      </c>
      <c r="L160" s="122"/>
      <c r="N160" s="113"/>
    </row>
    <row r="161" spans="1:14" s="110" customFormat="1" x14ac:dyDescent="0.25">
      <c r="A161" s="122">
        <v>29</v>
      </c>
      <c r="B161" s="122">
        <v>603309</v>
      </c>
      <c r="C161" s="122" t="s">
        <v>347</v>
      </c>
      <c r="D161" s="122" t="s">
        <v>348</v>
      </c>
      <c r="E161" s="122" t="s">
        <v>349</v>
      </c>
      <c r="F161" s="122" t="s">
        <v>3</v>
      </c>
      <c r="G161" s="122" t="s">
        <v>17</v>
      </c>
      <c r="H161" s="122"/>
      <c r="I161" s="123">
        <v>36346</v>
      </c>
      <c r="J161" s="122">
        <v>7414096977</v>
      </c>
      <c r="K161" s="122" t="s">
        <v>98</v>
      </c>
      <c r="L161" s="122"/>
      <c r="N161" s="113"/>
    </row>
    <row r="162" spans="1:14" s="110" customFormat="1" x14ac:dyDescent="0.25">
      <c r="A162" s="122">
        <v>30</v>
      </c>
      <c r="B162" s="122">
        <v>827609</v>
      </c>
      <c r="C162" s="122" t="s">
        <v>214</v>
      </c>
      <c r="D162" s="122" t="s">
        <v>213</v>
      </c>
      <c r="E162" s="122" t="s">
        <v>212</v>
      </c>
      <c r="F162" s="122" t="s">
        <v>3</v>
      </c>
      <c r="G162" s="122" t="s">
        <v>8</v>
      </c>
      <c r="H162" s="122"/>
      <c r="I162" s="123">
        <v>37300</v>
      </c>
      <c r="J162" s="122">
        <v>8005802732</v>
      </c>
      <c r="K162" s="122" t="s">
        <v>98</v>
      </c>
      <c r="L162" s="122"/>
      <c r="N162" s="113"/>
    </row>
    <row r="163" spans="1:14" s="110" customFormat="1" x14ac:dyDescent="0.25">
      <c r="A163" s="122">
        <v>31</v>
      </c>
      <c r="B163" s="122">
        <v>574443</v>
      </c>
      <c r="C163" s="122" t="s">
        <v>211</v>
      </c>
      <c r="D163" s="122" t="s">
        <v>210</v>
      </c>
      <c r="E163" s="122" t="s">
        <v>99</v>
      </c>
      <c r="F163" s="122" t="s">
        <v>3</v>
      </c>
      <c r="G163" s="122" t="s">
        <v>8</v>
      </c>
      <c r="H163" s="122"/>
      <c r="I163" s="123">
        <v>37080</v>
      </c>
      <c r="J163" s="122">
        <v>8000295443</v>
      </c>
      <c r="K163" s="122" t="s">
        <v>98</v>
      </c>
      <c r="L163" s="122"/>
      <c r="N163" s="113"/>
    </row>
    <row r="164" spans="1:14" s="110" customFormat="1" x14ac:dyDescent="0.25">
      <c r="A164" s="122">
        <v>32</v>
      </c>
      <c r="B164" s="122">
        <v>600071</v>
      </c>
      <c r="C164" s="122" t="s">
        <v>209</v>
      </c>
      <c r="D164" s="122" t="s">
        <v>208</v>
      </c>
      <c r="E164" s="122" t="s">
        <v>207</v>
      </c>
      <c r="F164" s="122" t="s">
        <v>3</v>
      </c>
      <c r="G164" s="122" t="s">
        <v>8</v>
      </c>
      <c r="H164" s="122"/>
      <c r="I164" s="123">
        <v>36342</v>
      </c>
      <c r="J164" s="122">
        <v>9057269947</v>
      </c>
      <c r="K164" s="122" t="s">
        <v>98</v>
      </c>
      <c r="L164" s="122"/>
      <c r="N164" s="113"/>
    </row>
    <row r="165" spans="1:14" s="110" customFormat="1" x14ac:dyDescent="0.25">
      <c r="A165" s="122">
        <v>33</v>
      </c>
      <c r="B165" s="122">
        <v>600539</v>
      </c>
      <c r="C165" s="122" t="s">
        <v>203</v>
      </c>
      <c r="D165" s="122" t="s">
        <v>202</v>
      </c>
      <c r="E165" s="122" t="s">
        <v>201</v>
      </c>
      <c r="F165" s="122" t="s">
        <v>3</v>
      </c>
      <c r="G165" s="122" t="s">
        <v>8</v>
      </c>
      <c r="H165" s="122"/>
      <c r="I165" s="123">
        <v>36442</v>
      </c>
      <c r="J165" s="122">
        <v>8690401263</v>
      </c>
      <c r="K165" s="122" t="s">
        <v>98</v>
      </c>
      <c r="L165" s="122"/>
      <c r="N165" s="113"/>
    </row>
    <row r="166" spans="1:14" s="110" customFormat="1" x14ac:dyDescent="0.25">
      <c r="A166" s="122">
        <v>34</v>
      </c>
      <c r="B166" s="122">
        <v>600564</v>
      </c>
      <c r="C166" s="122" t="s">
        <v>200</v>
      </c>
      <c r="D166" s="122" t="s">
        <v>199</v>
      </c>
      <c r="E166" s="122" t="s">
        <v>198</v>
      </c>
      <c r="F166" s="122" t="s">
        <v>3</v>
      </c>
      <c r="G166" s="122" t="s">
        <v>2</v>
      </c>
      <c r="H166" s="122"/>
      <c r="I166" s="123">
        <v>37474</v>
      </c>
      <c r="J166" s="122">
        <v>9929262821</v>
      </c>
      <c r="K166" s="122" t="s">
        <v>98</v>
      </c>
      <c r="L166" s="122"/>
      <c r="N166" s="113"/>
    </row>
    <row r="167" spans="1:14" s="110" customFormat="1" x14ac:dyDescent="0.25">
      <c r="A167" s="122">
        <v>35</v>
      </c>
      <c r="B167" s="122">
        <v>601037</v>
      </c>
      <c r="C167" s="122" t="s">
        <v>197</v>
      </c>
      <c r="D167" s="122" t="s">
        <v>196</v>
      </c>
      <c r="E167" s="122" t="s">
        <v>195</v>
      </c>
      <c r="F167" s="122" t="s">
        <v>3</v>
      </c>
      <c r="G167" s="122" t="s">
        <v>8</v>
      </c>
      <c r="H167" s="122"/>
      <c r="I167" s="123">
        <v>37330</v>
      </c>
      <c r="J167" s="122">
        <v>9602929982</v>
      </c>
      <c r="K167" s="122" t="s">
        <v>98</v>
      </c>
      <c r="L167" s="122"/>
      <c r="N167" s="113"/>
    </row>
    <row r="168" spans="1:14" s="110" customFormat="1" x14ac:dyDescent="0.25">
      <c r="A168" s="122">
        <v>36</v>
      </c>
      <c r="B168" s="122">
        <v>603843</v>
      </c>
      <c r="C168" s="122" t="s">
        <v>194</v>
      </c>
      <c r="D168" s="122" t="s">
        <v>193</v>
      </c>
      <c r="E168" s="122" t="s">
        <v>192</v>
      </c>
      <c r="F168" s="122" t="s">
        <v>3</v>
      </c>
      <c r="G168" s="122" t="s">
        <v>8</v>
      </c>
      <c r="H168" s="122"/>
      <c r="I168" s="123">
        <v>37328</v>
      </c>
      <c r="J168" s="122">
        <v>9352601299</v>
      </c>
      <c r="K168" s="122" t="s">
        <v>98</v>
      </c>
      <c r="L168" s="122"/>
      <c r="N168" s="113"/>
    </row>
    <row r="169" spans="1:14" s="110" customFormat="1" x14ac:dyDescent="0.25">
      <c r="A169" s="122">
        <v>37</v>
      </c>
      <c r="B169" s="122">
        <v>600510</v>
      </c>
      <c r="C169" s="122" t="s">
        <v>179</v>
      </c>
      <c r="D169" s="122" t="s">
        <v>178</v>
      </c>
      <c r="E169" s="122" t="s">
        <v>177</v>
      </c>
      <c r="F169" s="122" t="s">
        <v>3</v>
      </c>
      <c r="G169" s="122" t="s">
        <v>2</v>
      </c>
      <c r="H169" s="122"/>
      <c r="I169" s="123">
        <v>38211</v>
      </c>
      <c r="J169" s="122">
        <v>9828770632</v>
      </c>
      <c r="K169" s="122" t="s">
        <v>98</v>
      </c>
      <c r="L169" s="122"/>
      <c r="N169" s="113"/>
    </row>
    <row r="170" spans="1:14" s="110" customFormat="1" x14ac:dyDescent="0.25">
      <c r="A170" s="122">
        <v>38</v>
      </c>
      <c r="B170" s="122">
        <v>602040</v>
      </c>
      <c r="C170" s="122" t="s">
        <v>176</v>
      </c>
      <c r="D170" s="122" t="s">
        <v>175</v>
      </c>
      <c r="E170" s="122" t="s">
        <v>174</v>
      </c>
      <c r="F170" s="122" t="s">
        <v>3</v>
      </c>
      <c r="G170" s="122" t="s">
        <v>8</v>
      </c>
      <c r="H170" s="122"/>
      <c r="I170" s="123">
        <v>36655</v>
      </c>
      <c r="J170" s="122">
        <v>9680534274</v>
      </c>
      <c r="K170" s="122" t="s">
        <v>98</v>
      </c>
      <c r="L170" s="122"/>
      <c r="N170" s="113"/>
    </row>
    <row r="171" spans="1:14" s="110" customFormat="1" x14ac:dyDescent="0.25">
      <c r="A171" s="122">
        <v>39</v>
      </c>
      <c r="B171" s="122">
        <v>601764</v>
      </c>
      <c r="C171" s="122" t="s">
        <v>173</v>
      </c>
      <c r="D171" s="122" t="s">
        <v>172</v>
      </c>
      <c r="E171" s="122" t="s">
        <v>171</v>
      </c>
      <c r="F171" s="122" t="s">
        <v>3</v>
      </c>
      <c r="G171" s="122" t="s">
        <v>8</v>
      </c>
      <c r="H171" s="122"/>
      <c r="I171" s="123">
        <v>36974</v>
      </c>
      <c r="J171" s="122">
        <v>9982102287</v>
      </c>
      <c r="K171" s="122" t="s">
        <v>98</v>
      </c>
      <c r="L171" s="122"/>
      <c r="N171" s="113"/>
    </row>
    <row r="172" spans="1:14" s="110" customFormat="1" x14ac:dyDescent="0.25">
      <c r="A172" s="122">
        <v>40</v>
      </c>
      <c r="B172" s="122">
        <v>601246</v>
      </c>
      <c r="C172" s="122" t="s">
        <v>170</v>
      </c>
      <c r="D172" s="122" t="s">
        <v>169</v>
      </c>
      <c r="E172" s="122" t="s">
        <v>168</v>
      </c>
      <c r="F172" s="122" t="s">
        <v>3</v>
      </c>
      <c r="G172" s="122" t="s">
        <v>32</v>
      </c>
      <c r="H172" s="122"/>
      <c r="I172" s="123">
        <v>36656</v>
      </c>
      <c r="J172" s="122">
        <v>7023713069</v>
      </c>
      <c r="K172" s="122" t="s">
        <v>98</v>
      </c>
      <c r="L172" s="122"/>
      <c r="N172" s="113"/>
    </row>
    <row r="173" spans="1:14" s="110" customFormat="1" x14ac:dyDescent="0.25">
      <c r="A173" s="122">
        <v>41</v>
      </c>
      <c r="B173" s="122">
        <v>868448</v>
      </c>
      <c r="C173" s="122" t="s">
        <v>167</v>
      </c>
      <c r="D173" s="122" t="s">
        <v>166</v>
      </c>
      <c r="E173" s="122" t="s">
        <v>99</v>
      </c>
      <c r="F173" s="122" t="s">
        <v>3</v>
      </c>
      <c r="G173" s="122" t="s">
        <v>37</v>
      </c>
      <c r="H173" s="122"/>
      <c r="I173" s="123">
        <v>35905</v>
      </c>
      <c r="J173" s="122">
        <v>8003584682</v>
      </c>
      <c r="K173" s="122" t="s">
        <v>98</v>
      </c>
      <c r="L173" s="122"/>
      <c r="N173" s="113"/>
    </row>
    <row r="174" spans="1:14" s="110" customFormat="1" x14ac:dyDescent="0.25">
      <c r="A174" s="122">
        <v>42</v>
      </c>
      <c r="B174" s="122">
        <v>863155</v>
      </c>
      <c r="C174" s="122" t="s">
        <v>165</v>
      </c>
      <c r="D174" s="122" t="s">
        <v>164</v>
      </c>
      <c r="E174" s="122" t="s">
        <v>163</v>
      </c>
      <c r="F174" s="122" t="s">
        <v>3</v>
      </c>
      <c r="G174" s="122" t="s">
        <v>37</v>
      </c>
      <c r="H174" s="122"/>
      <c r="I174" s="123">
        <v>36540</v>
      </c>
      <c r="J174" s="122">
        <v>8949341357</v>
      </c>
      <c r="K174" s="122" t="s">
        <v>98</v>
      </c>
      <c r="L174" s="122"/>
      <c r="N174" s="113"/>
    </row>
    <row r="175" spans="1:14" s="110" customFormat="1" x14ac:dyDescent="0.25">
      <c r="A175" s="122">
        <v>43</v>
      </c>
      <c r="B175" s="122">
        <v>575244</v>
      </c>
      <c r="C175" s="122" t="s">
        <v>350</v>
      </c>
      <c r="D175" s="122" t="s">
        <v>351</v>
      </c>
      <c r="E175" s="122" t="s">
        <v>352</v>
      </c>
      <c r="F175" s="122" t="s">
        <v>3</v>
      </c>
      <c r="G175" s="122" t="s">
        <v>8</v>
      </c>
      <c r="H175" s="122"/>
      <c r="I175" s="123">
        <v>36223</v>
      </c>
      <c r="J175" s="122">
        <v>8306031102</v>
      </c>
      <c r="K175" s="122" t="s">
        <v>98</v>
      </c>
      <c r="L175" s="122"/>
      <c r="N175" s="113"/>
    </row>
    <row r="176" spans="1:14" s="110" customFormat="1" x14ac:dyDescent="0.25">
      <c r="A176" s="122">
        <v>44</v>
      </c>
      <c r="B176" s="122">
        <v>578713</v>
      </c>
      <c r="C176" s="122" t="s">
        <v>353</v>
      </c>
      <c r="D176" s="122" t="s">
        <v>354</v>
      </c>
      <c r="E176" s="122" t="s">
        <v>180</v>
      </c>
      <c r="F176" s="122" t="s">
        <v>3</v>
      </c>
      <c r="G176" s="122" t="s">
        <v>8</v>
      </c>
      <c r="H176" s="122"/>
      <c r="I176" s="123">
        <v>37537</v>
      </c>
      <c r="J176" s="122">
        <v>9166961953</v>
      </c>
      <c r="K176" s="122" t="s">
        <v>98</v>
      </c>
      <c r="L176" s="122"/>
      <c r="N176" s="113"/>
    </row>
    <row r="177" spans="1:14" s="110" customFormat="1" x14ac:dyDescent="0.25">
      <c r="A177" s="122">
        <v>45</v>
      </c>
      <c r="B177" s="122">
        <v>603785</v>
      </c>
      <c r="C177" s="122" t="s">
        <v>355</v>
      </c>
      <c r="D177" s="122" t="s">
        <v>356</v>
      </c>
      <c r="E177" s="122" t="s">
        <v>357</v>
      </c>
      <c r="F177" s="122" t="s">
        <v>3</v>
      </c>
      <c r="G177" s="122" t="s">
        <v>8</v>
      </c>
      <c r="H177" s="122"/>
      <c r="I177" s="123">
        <v>36550</v>
      </c>
      <c r="J177" s="122">
        <v>8385064001</v>
      </c>
      <c r="K177" s="122" t="s">
        <v>98</v>
      </c>
      <c r="L177" s="122"/>
      <c r="N177" s="113"/>
    </row>
    <row r="178" spans="1:14" s="110" customFormat="1" x14ac:dyDescent="0.25">
      <c r="A178" s="122">
        <v>46</v>
      </c>
      <c r="B178" s="122">
        <v>861888</v>
      </c>
      <c r="C178" s="122" t="s">
        <v>358</v>
      </c>
      <c r="D178" s="122" t="s">
        <v>359</v>
      </c>
      <c r="E178" s="122" t="s">
        <v>360</v>
      </c>
      <c r="F178" s="122" t="s">
        <v>3</v>
      </c>
      <c r="G178" s="122" t="s">
        <v>37</v>
      </c>
      <c r="H178" s="122"/>
      <c r="I178" s="123">
        <v>37473</v>
      </c>
      <c r="J178" s="122">
        <v>7742616694</v>
      </c>
      <c r="K178" s="122" t="s">
        <v>98</v>
      </c>
      <c r="L178" s="122"/>
      <c r="N178" s="113"/>
    </row>
    <row r="179" spans="1:14" s="110" customFormat="1" x14ac:dyDescent="0.25">
      <c r="A179" s="122">
        <v>47</v>
      </c>
      <c r="B179" s="122">
        <v>578806</v>
      </c>
      <c r="C179" s="122" t="s">
        <v>268</v>
      </c>
      <c r="D179" s="122" t="s">
        <v>361</v>
      </c>
      <c r="E179" s="122" t="s">
        <v>123</v>
      </c>
      <c r="F179" s="122" t="s">
        <v>3</v>
      </c>
      <c r="G179" s="122" t="s">
        <v>8</v>
      </c>
      <c r="H179" s="122"/>
      <c r="I179" s="123">
        <v>36618</v>
      </c>
      <c r="J179" s="122">
        <v>9521300674</v>
      </c>
      <c r="K179" s="122" t="s">
        <v>98</v>
      </c>
      <c r="L179" s="122"/>
      <c r="N179" s="113"/>
    </row>
    <row r="180" spans="1:14" s="110" customFormat="1" x14ac:dyDescent="0.25">
      <c r="A180" s="122">
        <v>48</v>
      </c>
      <c r="B180" s="122">
        <v>891580</v>
      </c>
      <c r="C180" s="122" t="s">
        <v>365</v>
      </c>
      <c r="D180" s="122" t="s">
        <v>366</v>
      </c>
      <c r="E180" s="122" t="s">
        <v>367</v>
      </c>
      <c r="F180" s="122" t="s">
        <v>3</v>
      </c>
      <c r="G180" s="122" t="s">
        <v>8</v>
      </c>
      <c r="H180" s="122"/>
      <c r="I180" s="123">
        <v>35888</v>
      </c>
      <c r="J180" s="122">
        <v>8503959578</v>
      </c>
      <c r="K180" s="122" t="s">
        <v>98</v>
      </c>
      <c r="L180" s="122"/>
      <c r="N180" s="113"/>
    </row>
    <row r="181" spans="1:14" s="110" customFormat="1" x14ac:dyDescent="0.25">
      <c r="A181" s="122">
        <v>49</v>
      </c>
      <c r="B181" s="122">
        <v>600712</v>
      </c>
      <c r="C181" s="122" t="s">
        <v>154</v>
      </c>
      <c r="D181" s="122" t="s">
        <v>153</v>
      </c>
      <c r="E181" s="122" t="s">
        <v>152</v>
      </c>
      <c r="F181" s="122" t="s">
        <v>3</v>
      </c>
      <c r="G181" s="122" t="s">
        <v>2</v>
      </c>
      <c r="H181" s="122"/>
      <c r="I181" s="123">
        <v>36768</v>
      </c>
      <c r="J181" s="122">
        <v>8769357502</v>
      </c>
      <c r="K181" s="122" t="s">
        <v>98</v>
      </c>
      <c r="L181" s="122"/>
      <c r="N181" s="113"/>
    </row>
    <row r="182" spans="1:14" s="110" customFormat="1" x14ac:dyDescent="0.25">
      <c r="A182" s="122">
        <v>50</v>
      </c>
      <c r="B182" s="122">
        <v>603206</v>
      </c>
      <c r="C182" s="122" t="s">
        <v>151</v>
      </c>
      <c r="D182" s="122" t="s">
        <v>150</v>
      </c>
      <c r="E182" s="122" t="s">
        <v>149</v>
      </c>
      <c r="F182" s="122" t="s">
        <v>3</v>
      </c>
      <c r="G182" s="122" t="s">
        <v>2</v>
      </c>
      <c r="H182" s="122"/>
      <c r="I182" s="123">
        <v>37053</v>
      </c>
      <c r="J182" s="122">
        <v>9610245955</v>
      </c>
      <c r="K182" s="122" t="s">
        <v>98</v>
      </c>
      <c r="L182" s="122"/>
      <c r="N182" s="113"/>
    </row>
    <row r="183" spans="1:14" s="110" customFormat="1" x14ac:dyDescent="0.25">
      <c r="A183" s="122">
        <v>51</v>
      </c>
      <c r="B183" s="122">
        <v>603396</v>
      </c>
      <c r="C183" s="122" t="s">
        <v>148</v>
      </c>
      <c r="D183" s="122" t="s">
        <v>147</v>
      </c>
      <c r="E183" s="122" t="s">
        <v>146</v>
      </c>
      <c r="F183" s="122" t="s">
        <v>3</v>
      </c>
      <c r="G183" s="122" t="s">
        <v>2</v>
      </c>
      <c r="H183" s="122"/>
      <c r="I183" s="123">
        <v>37398</v>
      </c>
      <c r="J183" s="122">
        <v>7014508394</v>
      </c>
      <c r="K183" s="122" t="s">
        <v>98</v>
      </c>
      <c r="L183" s="122"/>
      <c r="N183" s="113"/>
    </row>
    <row r="184" spans="1:14" s="110" customFormat="1" x14ac:dyDescent="0.25">
      <c r="A184" s="122">
        <v>52</v>
      </c>
      <c r="B184" s="122">
        <v>711031</v>
      </c>
      <c r="C184" s="122" t="s">
        <v>368</v>
      </c>
      <c r="D184" s="122" t="s">
        <v>369</v>
      </c>
      <c r="E184" s="122" t="s">
        <v>370</v>
      </c>
      <c r="F184" s="122" t="s">
        <v>3</v>
      </c>
      <c r="G184" s="122" t="s">
        <v>37</v>
      </c>
      <c r="H184" s="122"/>
      <c r="I184" s="123">
        <v>37836</v>
      </c>
      <c r="J184" s="122">
        <v>8003664142</v>
      </c>
      <c r="K184" s="122" t="s">
        <v>98</v>
      </c>
      <c r="L184" s="122"/>
      <c r="N184" s="113"/>
    </row>
    <row r="185" spans="1:14" s="110" customFormat="1" x14ac:dyDescent="0.25">
      <c r="A185" s="122">
        <v>53</v>
      </c>
      <c r="B185" s="122">
        <v>603702</v>
      </c>
      <c r="C185" s="122" t="s">
        <v>145</v>
      </c>
      <c r="D185" s="122" t="s">
        <v>144</v>
      </c>
      <c r="E185" s="122" t="s">
        <v>143</v>
      </c>
      <c r="F185" s="122" t="s">
        <v>3</v>
      </c>
      <c r="G185" s="122" t="s">
        <v>49</v>
      </c>
      <c r="H185" s="122"/>
      <c r="I185" s="123">
        <v>37631</v>
      </c>
      <c r="J185" s="122">
        <v>7424893508</v>
      </c>
      <c r="K185" s="122" t="s">
        <v>98</v>
      </c>
      <c r="L185" s="122"/>
      <c r="N185" s="113"/>
    </row>
    <row r="186" spans="1:14" s="110" customFormat="1" x14ac:dyDescent="0.25">
      <c r="A186" s="122">
        <v>54</v>
      </c>
      <c r="B186" s="122">
        <v>740196</v>
      </c>
      <c r="C186" s="122" t="s">
        <v>731</v>
      </c>
      <c r="D186" s="122" t="s">
        <v>732</v>
      </c>
      <c r="E186" s="122" t="s">
        <v>733</v>
      </c>
      <c r="F186" s="122" t="s">
        <v>3</v>
      </c>
      <c r="G186" s="122" t="s">
        <v>8</v>
      </c>
      <c r="H186" s="122"/>
      <c r="I186" s="123">
        <v>36547</v>
      </c>
      <c r="J186" s="122">
        <v>9929295647</v>
      </c>
      <c r="K186" s="122" t="s">
        <v>98</v>
      </c>
      <c r="L186" s="122"/>
      <c r="N186" s="113"/>
    </row>
    <row r="187" spans="1:14" s="110" customFormat="1" x14ac:dyDescent="0.25">
      <c r="A187" s="122">
        <v>55</v>
      </c>
      <c r="B187" s="122">
        <v>574872</v>
      </c>
      <c r="C187" s="122" t="s">
        <v>142</v>
      </c>
      <c r="D187" s="122" t="s">
        <v>141</v>
      </c>
      <c r="E187" s="122" t="s">
        <v>140</v>
      </c>
      <c r="F187" s="122" t="s">
        <v>3</v>
      </c>
      <c r="G187" s="122" t="s">
        <v>49</v>
      </c>
      <c r="H187" s="122"/>
      <c r="I187" s="123">
        <v>36948</v>
      </c>
      <c r="J187" s="122">
        <v>7300309153</v>
      </c>
      <c r="K187" s="122" t="s">
        <v>98</v>
      </c>
      <c r="L187" s="122"/>
      <c r="N187" s="113"/>
    </row>
    <row r="188" spans="1:14" s="110" customFormat="1" x14ac:dyDescent="0.25">
      <c r="A188" s="122">
        <v>56</v>
      </c>
      <c r="B188" s="122">
        <v>578413</v>
      </c>
      <c r="C188" s="122" t="s">
        <v>139</v>
      </c>
      <c r="D188" s="122" t="s">
        <v>138</v>
      </c>
      <c r="E188" s="122" t="s">
        <v>137</v>
      </c>
      <c r="F188" s="122" t="s">
        <v>3</v>
      </c>
      <c r="G188" s="122" t="s">
        <v>49</v>
      </c>
      <c r="H188" s="122"/>
      <c r="I188" s="123">
        <v>36781</v>
      </c>
      <c r="J188" s="122">
        <v>9664422951</v>
      </c>
      <c r="K188" s="122" t="s">
        <v>98</v>
      </c>
      <c r="L188" s="122"/>
      <c r="N188" s="113"/>
    </row>
    <row r="189" spans="1:14" s="110" customFormat="1" x14ac:dyDescent="0.25">
      <c r="A189" s="122">
        <v>57</v>
      </c>
      <c r="B189" s="122">
        <v>596347</v>
      </c>
      <c r="C189" s="122" t="s">
        <v>133</v>
      </c>
      <c r="D189" s="122" t="s">
        <v>132</v>
      </c>
      <c r="E189" s="122" t="s">
        <v>123</v>
      </c>
      <c r="F189" s="122" t="s">
        <v>3</v>
      </c>
      <c r="G189" s="122" t="s">
        <v>32</v>
      </c>
      <c r="H189" s="122"/>
      <c r="I189" s="123">
        <v>37305</v>
      </c>
      <c r="J189" s="122">
        <v>7412907921</v>
      </c>
      <c r="K189" s="122" t="s">
        <v>98</v>
      </c>
      <c r="L189" s="122"/>
      <c r="N189" s="113"/>
    </row>
    <row r="190" spans="1:14" s="110" customFormat="1" x14ac:dyDescent="0.25">
      <c r="A190" s="122">
        <v>58</v>
      </c>
      <c r="B190" s="122">
        <v>600289</v>
      </c>
      <c r="C190" s="122" t="s">
        <v>131</v>
      </c>
      <c r="D190" s="122" t="s">
        <v>130</v>
      </c>
      <c r="E190" s="122" t="s">
        <v>129</v>
      </c>
      <c r="F190" s="122" t="s">
        <v>3</v>
      </c>
      <c r="G190" s="122" t="s">
        <v>2</v>
      </c>
      <c r="H190" s="122"/>
      <c r="I190" s="123">
        <v>36928</v>
      </c>
      <c r="J190" s="122">
        <v>7877166624</v>
      </c>
      <c r="K190" s="122" t="s">
        <v>98</v>
      </c>
      <c r="L190" s="122"/>
      <c r="N190" s="113"/>
    </row>
    <row r="191" spans="1:14" s="110" customFormat="1" x14ac:dyDescent="0.25">
      <c r="A191" s="122">
        <v>59</v>
      </c>
      <c r="B191" s="122">
        <v>574955</v>
      </c>
      <c r="C191" s="122" t="s">
        <v>125</v>
      </c>
      <c r="D191" s="122" t="s">
        <v>124</v>
      </c>
      <c r="E191" s="122" t="s">
        <v>123</v>
      </c>
      <c r="F191" s="122" t="s">
        <v>3</v>
      </c>
      <c r="G191" s="122" t="s">
        <v>49</v>
      </c>
      <c r="H191" s="122"/>
      <c r="I191" s="123">
        <v>36347</v>
      </c>
      <c r="J191" s="122">
        <v>9351557300</v>
      </c>
      <c r="K191" s="122" t="s">
        <v>98</v>
      </c>
      <c r="L191" s="122"/>
      <c r="N191" s="113"/>
    </row>
    <row r="192" spans="1:14" s="110" customFormat="1" x14ac:dyDescent="0.25">
      <c r="A192" s="122">
        <v>60</v>
      </c>
      <c r="B192" s="122">
        <v>579426</v>
      </c>
      <c r="C192" s="122" t="s">
        <v>122</v>
      </c>
      <c r="D192" s="122" t="s">
        <v>121</v>
      </c>
      <c r="E192" s="122" t="s">
        <v>120</v>
      </c>
      <c r="F192" s="122" t="s">
        <v>3</v>
      </c>
      <c r="G192" s="122" t="s">
        <v>49</v>
      </c>
      <c r="H192" s="122"/>
      <c r="I192" s="123">
        <v>36399</v>
      </c>
      <c r="J192" s="122">
        <v>9602217778</v>
      </c>
      <c r="K192" s="122" t="s">
        <v>98</v>
      </c>
      <c r="L192" s="122"/>
      <c r="N192" s="113"/>
    </row>
    <row r="193" spans="1:14" s="110" customFormat="1" x14ac:dyDescent="0.25">
      <c r="A193" s="122">
        <v>61</v>
      </c>
      <c r="B193" s="122">
        <v>735469</v>
      </c>
      <c r="C193" s="122" t="s">
        <v>113</v>
      </c>
      <c r="D193" s="122" t="s">
        <v>112</v>
      </c>
      <c r="E193" s="122" t="s">
        <v>111</v>
      </c>
      <c r="F193" s="122" t="s">
        <v>3</v>
      </c>
      <c r="G193" s="122" t="s">
        <v>49</v>
      </c>
      <c r="H193" s="122"/>
      <c r="I193" s="123">
        <v>36114</v>
      </c>
      <c r="J193" s="122">
        <v>8875615175</v>
      </c>
      <c r="K193" s="122" t="s">
        <v>98</v>
      </c>
      <c r="L193" s="122"/>
      <c r="N193" s="113"/>
    </row>
    <row r="194" spans="1:14" s="110" customFormat="1" x14ac:dyDescent="0.25">
      <c r="A194" s="122">
        <v>62</v>
      </c>
      <c r="B194" s="122">
        <v>867716</v>
      </c>
      <c r="C194" s="122" t="s">
        <v>110</v>
      </c>
      <c r="D194" s="122" t="s">
        <v>109</v>
      </c>
      <c r="E194" s="122" t="s">
        <v>108</v>
      </c>
      <c r="F194" s="122" t="s">
        <v>3</v>
      </c>
      <c r="G194" s="122" t="s">
        <v>49</v>
      </c>
      <c r="H194" s="122"/>
      <c r="I194" s="123">
        <v>34868</v>
      </c>
      <c r="J194" s="122">
        <v>9509104056</v>
      </c>
      <c r="K194" s="122" t="s">
        <v>98</v>
      </c>
      <c r="L194" s="122"/>
      <c r="N194" s="113"/>
    </row>
    <row r="195" spans="1:14" s="110" customFormat="1" x14ac:dyDescent="0.25">
      <c r="A195" s="122">
        <v>63</v>
      </c>
      <c r="B195" s="122">
        <v>577158</v>
      </c>
      <c r="C195" s="122" t="s">
        <v>371</v>
      </c>
      <c r="D195" s="122" t="s">
        <v>372</v>
      </c>
      <c r="E195" s="122" t="s">
        <v>373</v>
      </c>
      <c r="F195" s="122" t="s">
        <v>3</v>
      </c>
      <c r="G195" s="122" t="s">
        <v>49</v>
      </c>
      <c r="H195" s="122"/>
      <c r="I195" s="123">
        <v>35284</v>
      </c>
      <c r="J195" s="122">
        <v>8619692902</v>
      </c>
      <c r="K195" s="122" t="s">
        <v>98</v>
      </c>
      <c r="L195" s="122"/>
      <c r="N195" s="113"/>
    </row>
    <row r="196" spans="1:14" s="110" customFormat="1" x14ac:dyDescent="0.25">
      <c r="A196" s="122">
        <v>64</v>
      </c>
      <c r="B196" s="122">
        <v>600465</v>
      </c>
      <c r="C196" s="122" t="s">
        <v>374</v>
      </c>
      <c r="D196" s="122" t="s">
        <v>375</v>
      </c>
      <c r="E196" s="122" t="s">
        <v>376</v>
      </c>
      <c r="F196" s="122" t="s">
        <v>3</v>
      </c>
      <c r="G196" s="122" t="s">
        <v>49</v>
      </c>
      <c r="H196" s="122"/>
      <c r="I196" s="123">
        <v>37090</v>
      </c>
      <c r="J196" s="122">
        <v>9252119044</v>
      </c>
      <c r="K196" s="122" t="s">
        <v>98</v>
      </c>
      <c r="L196" s="122"/>
      <c r="N196" s="113"/>
    </row>
    <row r="197" spans="1:14" s="110" customFormat="1" x14ac:dyDescent="0.25">
      <c r="A197" s="122">
        <v>65</v>
      </c>
      <c r="B197" s="122">
        <v>891738</v>
      </c>
      <c r="C197" s="122" t="s">
        <v>101</v>
      </c>
      <c r="D197" s="122" t="s">
        <v>100</v>
      </c>
      <c r="E197" s="122" t="s">
        <v>99</v>
      </c>
      <c r="F197" s="122" t="s">
        <v>3</v>
      </c>
      <c r="G197" s="122" t="s">
        <v>37</v>
      </c>
      <c r="H197" s="122"/>
      <c r="I197" s="123">
        <v>35032</v>
      </c>
      <c r="J197" s="122">
        <v>9414617229</v>
      </c>
      <c r="K197" s="122" t="s">
        <v>98</v>
      </c>
      <c r="L197" s="122"/>
      <c r="N197" s="113"/>
    </row>
    <row r="198" spans="1:14" s="110" customFormat="1" x14ac:dyDescent="0.25">
      <c r="A198" s="122">
        <v>66</v>
      </c>
      <c r="B198" s="122">
        <v>603398</v>
      </c>
      <c r="C198" s="122" t="s">
        <v>377</v>
      </c>
      <c r="D198" s="122" t="s">
        <v>378</v>
      </c>
      <c r="E198" s="122" t="s">
        <v>379</v>
      </c>
      <c r="F198" s="122" t="s">
        <v>3</v>
      </c>
      <c r="G198" s="122" t="s">
        <v>49</v>
      </c>
      <c r="H198" s="122"/>
      <c r="I198" s="123">
        <v>37544</v>
      </c>
      <c r="J198" s="122">
        <v>9928274638</v>
      </c>
      <c r="K198" s="122" t="s">
        <v>98</v>
      </c>
      <c r="L198" s="122"/>
      <c r="N198" s="113"/>
    </row>
    <row r="199" spans="1:14" s="110" customFormat="1" x14ac:dyDescent="0.25">
      <c r="A199" s="122">
        <v>67</v>
      </c>
      <c r="B199" s="122">
        <v>738250</v>
      </c>
      <c r="C199" s="122" t="s">
        <v>380</v>
      </c>
      <c r="D199" s="122" t="s">
        <v>381</v>
      </c>
      <c r="E199" s="122" t="s">
        <v>382</v>
      </c>
      <c r="F199" s="122" t="s">
        <v>3</v>
      </c>
      <c r="G199" s="122" t="s">
        <v>49</v>
      </c>
      <c r="H199" s="122"/>
      <c r="I199" s="123">
        <v>35859</v>
      </c>
      <c r="J199" s="122">
        <v>7742476655</v>
      </c>
      <c r="K199" s="122" t="s">
        <v>98</v>
      </c>
      <c r="L199" s="122"/>
      <c r="N199" s="113"/>
    </row>
    <row r="200" spans="1:14" s="110" customFormat="1" x14ac:dyDescent="0.25">
      <c r="A200" s="122">
        <v>68</v>
      </c>
      <c r="B200" s="122">
        <v>892917</v>
      </c>
      <c r="C200" s="122" t="s">
        <v>383</v>
      </c>
      <c r="D200" s="122" t="s">
        <v>384</v>
      </c>
      <c r="E200" s="122" t="s">
        <v>385</v>
      </c>
      <c r="F200" s="122" t="s">
        <v>3</v>
      </c>
      <c r="G200" s="122" t="s">
        <v>37</v>
      </c>
      <c r="H200" s="122"/>
      <c r="I200" s="123">
        <v>36664</v>
      </c>
      <c r="J200" s="122">
        <v>8949166360</v>
      </c>
      <c r="K200" s="122" t="s">
        <v>98</v>
      </c>
      <c r="L200" s="122"/>
      <c r="N200" s="113"/>
    </row>
    <row r="201" spans="1:14" s="110" customFormat="1" x14ac:dyDescent="0.25">
      <c r="A201" s="122">
        <v>69</v>
      </c>
      <c r="B201" s="122">
        <v>830778</v>
      </c>
      <c r="C201" s="122" t="s">
        <v>386</v>
      </c>
      <c r="D201" s="122" t="s">
        <v>25</v>
      </c>
      <c r="E201" s="122" t="s">
        <v>387</v>
      </c>
      <c r="F201" s="122" t="s">
        <v>3</v>
      </c>
      <c r="G201" s="122" t="s">
        <v>37</v>
      </c>
      <c r="H201" s="122"/>
      <c r="I201" s="123">
        <v>34469</v>
      </c>
      <c r="J201" s="122">
        <v>8890272830</v>
      </c>
      <c r="K201" s="122" t="s">
        <v>98</v>
      </c>
      <c r="L201" s="122"/>
      <c r="N201" s="113"/>
    </row>
    <row r="202" spans="1:14" s="110" customFormat="1" x14ac:dyDescent="0.25">
      <c r="A202" s="122">
        <v>70</v>
      </c>
      <c r="B202" s="122">
        <v>539116</v>
      </c>
      <c r="C202" s="122" t="s">
        <v>751</v>
      </c>
      <c r="D202" s="122" t="s">
        <v>752</v>
      </c>
      <c r="E202" s="122" t="s">
        <v>753</v>
      </c>
      <c r="F202" s="122" t="s">
        <v>3</v>
      </c>
      <c r="G202" s="122" t="s">
        <v>37</v>
      </c>
      <c r="H202" s="122"/>
      <c r="I202" s="123">
        <v>34895</v>
      </c>
      <c r="J202" s="122">
        <v>9680299038</v>
      </c>
      <c r="K202" s="122" t="s">
        <v>98</v>
      </c>
      <c r="L202" s="122"/>
      <c r="N202" s="113"/>
    </row>
    <row r="203" spans="1:14" s="110" customFormat="1" x14ac:dyDescent="0.25">
      <c r="A203" s="122">
        <v>71</v>
      </c>
      <c r="B203" s="122">
        <v>830687</v>
      </c>
      <c r="C203" s="122" t="s">
        <v>97</v>
      </c>
      <c r="D203" s="122" t="s">
        <v>96</v>
      </c>
      <c r="E203" s="122" t="s">
        <v>95</v>
      </c>
      <c r="F203" s="122" t="s">
        <v>3</v>
      </c>
      <c r="G203" s="122" t="s">
        <v>17</v>
      </c>
      <c r="H203" s="122"/>
      <c r="I203" s="123">
        <v>36821</v>
      </c>
      <c r="J203" s="122">
        <v>9982082063</v>
      </c>
      <c r="K203" s="122" t="s">
        <v>30</v>
      </c>
      <c r="L203" s="122"/>
      <c r="N203" s="113"/>
    </row>
    <row r="204" spans="1:14" s="110" customFormat="1" x14ac:dyDescent="0.25">
      <c r="A204" s="122">
        <v>72</v>
      </c>
      <c r="B204" s="122">
        <v>600568</v>
      </c>
      <c r="C204" s="122" t="s">
        <v>94</v>
      </c>
      <c r="D204" s="122" t="s">
        <v>93</v>
      </c>
      <c r="E204" s="122" t="s">
        <v>92</v>
      </c>
      <c r="F204" s="122" t="s">
        <v>3</v>
      </c>
      <c r="G204" s="122" t="s">
        <v>49</v>
      </c>
      <c r="H204" s="122"/>
      <c r="I204" s="123">
        <v>37150</v>
      </c>
      <c r="J204" s="122">
        <v>7877928343</v>
      </c>
      <c r="K204" s="122" t="s">
        <v>30</v>
      </c>
      <c r="L204" s="122"/>
      <c r="N204" s="113"/>
    </row>
    <row r="205" spans="1:14" s="110" customFormat="1" x14ac:dyDescent="0.25">
      <c r="A205" s="122">
        <v>73</v>
      </c>
      <c r="B205" s="122">
        <v>603754</v>
      </c>
      <c r="C205" s="122" t="s">
        <v>91</v>
      </c>
      <c r="D205" s="122" t="s">
        <v>90</v>
      </c>
      <c r="E205" s="122" t="s">
        <v>89</v>
      </c>
      <c r="F205" s="122" t="s">
        <v>3</v>
      </c>
      <c r="G205" s="122" t="s">
        <v>2</v>
      </c>
      <c r="H205" s="122"/>
      <c r="I205" s="123">
        <v>36383</v>
      </c>
      <c r="J205" s="122">
        <v>7976534944</v>
      </c>
      <c r="K205" s="122" t="s">
        <v>30</v>
      </c>
      <c r="L205" s="122"/>
      <c r="N205" s="113"/>
    </row>
    <row r="206" spans="1:14" s="110" customFormat="1" x14ac:dyDescent="0.25">
      <c r="A206" s="122">
        <v>74</v>
      </c>
      <c r="B206" s="122">
        <v>602648</v>
      </c>
      <c r="C206" s="122" t="s">
        <v>85</v>
      </c>
      <c r="D206" s="122" t="s">
        <v>84</v>
      </c>
      <c r="E206" s="122" t="s">
        <v>83</v>
      </c>
      <c r="F206" s="122" t="s">
        <v>3</v>
      </c>
      <c r="G206" s="122" t="s">
        <v>8</v>
      </c>
      <c r="H206" s="122"/>
      <c r="I206" s="123">
        <v>36768</v>
      </c>
      <c r="J206" s="122">
        <v>9521416699</v>
      </c>
      <c r="K206" s="122" t="s">
        <v>30</v>
      </c>
      <c r="L206" s="122"/>
      <c r="N206" s="113"/>
    </row>
    <row r="207" spans="1:14" s="110" customFormat="1" x14ac:dyDescent="0.25">
      <c r="A207" s="122">
        <v>75</v>
      </c>
      <c r="B207" s="122">
        <v>601039</v>
      </c>
      <c r="C207" s="122" t="s">
        <v>82</v>
      </c>
      <c r="D207" s="122" t="s">
        <v>81</v>
      </c>
      <c r="E207" s="122" t="s">
        <v>80</v>
      </c>
      <c r="F207" s="122" t="s">
        <v>3</v>
      </c>
      <c r="G207" s="122" t="s">
        <v>8</v>
      </c>
      <c r="H207" s="122" t="s">
        <v>16</v>
      </c>
      <c r="I207" s="123">
        <v>37522</v>
      </c>
      <c r="J207" s="122">
        <v>9929940975</v>
      </c>
      <c r="K207" s="122" t="s">
        <v>30</v>
      </c>
      <c r="L207" s="122"/>
      <c r="N207" s="113"/>
    </row>
    <row r="208" spans="1:14" s="110" customFormat="1" x14ac:dyDescent="0.25">
      <c r="A208" s="122">
        <v>76</v>
      </c>
      <c r="B208" s="122">
        <v>601309</v>
      </c>
      <c r="C208" s="122" t="s">
        <v>79</v>
      </c>
      <c r="D208" s="122" t="s">
        <v>78</v>
      </c>
      <c r="E208" s="122" t="s">
        <v>77</v>
      </c>
      <c r="F208" s="122" t="s">
        <v>3</v>
      </c>
      <c r="G208" s="122" t="s">
        <v>2</v>
      </c>
      <c r="H208" s="122"/>
      <c r="I208" s="123">
        <v>36693</v>
      </c>
      <c r="J208" s="122">
        <v>9929530242</v>
      </c>
      <c r="K208" s="122" t="s">
        <v>30</v>
      </c>
      <c r="L208" s="122"/>
      <c r="N208" s="113"/>
    </row>
    <row r="209" spans="1:14" s="110" customFormat="1" x14ac:dyDescent="0.25">
      <c r="A209" s="122">
        <v>77</v>
      </c>
      <c r="B209" s="122">
        <v>868335</v>
      </c>
      <c r="C209" s="122" t="s">
        <v>76</v>
      </c>
      <c r="D209" s="122" t="s">
        <v>75</v>
      </c>
      <c r="E209" s="122" t="s">
        <v>74</v>
      </c>
      <c r="F209" s="122" t="s">
        <v>3</v>
      </c>
      <c r="G209" s="122" t="s">
        <v>17</v>
      </c>
      <c r="H209" s="122"/>
      <c r="I209" s="123">
        <v>37632</v>
      </c>
      <c r="J209" s="122">
        <v>9352787279</v>
      </c>
      <c r="K209" s="122" t="s">
        <v>30</v>
      </c>
      <c r="L209" s="122"/>
      <c r="N209" s="113"/>
    </row>
    <row r="210" spans="1:14" s="110" customFormat="1" x14ac:dyDescent="0.25">
      <c r="A210" s="122">
        <v>78</v>
      </c>
      <c r="B210" s="122">
        <v>603695</v>
      </c>
      <c r="C210" s="122" t="s">
        <v>70</v>
      </c>
      <c r="D210" s="122" t="s">
        <v>69</v>
      </c>
      <c r="E210" s="122" t="s">
        <v>68</v>
      </c>
      <c r="F210" s="122" t="s">
        <v>3</v>
      </c>
      <c r="G210" s="122" t="s">
        <v>8</v>
      </c>
      <c r="H210" s="122"/>
      <c r="I210" s="123">
        <v>35838</v>
      </c>
      <c r="J210" s="122">
        <v>9530343444</v>
      </c>
      <c r="K210" s="122" t="s">
        <v>30</v>
      </c>
      <c r="L210" s="122"/>
      <c r="N210" s="113"/>
    </row>
    <row r="211" spans="1:14" s="110" customFormat="1" x14ac:dyDescent="0.25">
      <c r="A211" s="122">
        <v>79</v>
      </c>
      <c r="B211" s="122">
        <v>600473</v>
      </c>
      <c r="C211" s="122" t="s">
        <v>388</v>
      </c>
      <c r="D211" s="122" t="s">
        <v>389</v>
      </c>
      <c r="E211" s="122" t="s">
        <v>390</v>
      </c>
      <c r="F211" s="122" t="s">
        <v>3</v>
      </c>
      <c r="G211" s="122" t="s">
        <v>261</v>
      </c>
      <c r="H211" s="122" t="s">
        <v>16</v>
      </c>
      <c r="I211" s="123">
        <v>36541</v>
      </c>
      <c r="J211" s="122">
        <v>9929640341</v>
      </c>
      <c r="K211" s="122" t="s">
        <v>30</v>
      </c>
      <c r="L211" s="122"/>
      <c r="N211" s="113"/>
    </row>
    <row r="212" spans="1:14" s="110" customFormat="1" x14ac:dyDescent="0.25">
      <c r="A212" s="122">
        <v>80</v>
      </c>
      <c r="B212" s="122">
        <v>601816</v>
      </c>
      <c r="C212" s="122" t="s">
        <v>391</v>
      </c>
      <c r="D212" s="122" t="s">
        <v>392</v>
      </c>
      <c r="E212" s="122" t="s">
        <v>393</v>
      </c>
      <c r="F212" s="122" t="s">
        <v>3</v>
      </c>
      <c r="G212" s="122" t="s">
        <v>8</v>
      </c>
      <c r="H212" s="122"/>
      <c r="I212" s="123">
        <v>36149</v>
      </c>
      <c r="J212" s="122">
        <v>7689865462</v>
      </c>
      <c r="K212" s="122" t="s">
        <v>30</v>
      </c>
      <c r="L212" s="122"/>
      <c r="N212" s="113"/>
    </row>
    <row r="213" spans="1:14" s="110" customFormat="1" x14ac:dyDescent="0.25">
      <c r="A213" s="122">
        <v>81</v>
      </c>
      <c r="B213" s="122">
        <v>601721</v>
      </c>
      <c r="C213" s="122" t="s">
        <v>394</v>
      </c>
      <c r="D213" s="122" t="s">
        <v>395</v>
      </c>
      <c r="E213" s="122" t="s">
        <v>396</v>
      </c>
      <c r="F213" s="122" t="s">
        <v>3</v>
      </c>
      <c r="G213" s="122" t="s">
        <v>8</v>
      </c>
      <c r="H213" s="122"/>
      <c r="I213" s="123">
        <v>36149</v>
      </c>
      <c r="J213" s="122">
        <v>8000766101</v>
      </c>
      <c r="K213" s="122" t="s">
        <v>30</v>
      </c>
      <c r="L213" s="122"/>
      <c r="N213" s="113"/>
    </row>
    <row r="214" spans="1:14" s="110" customFormat="1" x14ac:dyDescent="0.25">
      <c r="A214" s="122">
        <v>82</v>
      </c>
      <c r="B214" s="122">
        <v>601353</v>
      </c>
      <c r="C214" s="122" t="s">
        <v>397</v>
      </c>
      <c r="D214" s="122" t="s">
        <v>398</v>
      </c>
      <c r="E214" s="122" t="s">
        <v>399</v>
      </c>
      <c r="F214" s="122" t="s">
        <v>3</v>
      </c>
      <c r="G214" s="122" t="s">
        <v>8</v>
      </c>
      <c r="H214" s="122"/>
      <c r="I214" s="123">
        <v>36080</v>
      </c>
      <c r="J214" s="122">
        <v>7014721990</v>
      </c>
      <c r="K214" s="122" t="s">
        <v>30</v>
      </c>
      <c r="L214" s="122"/>
      <c r="N214" s="113"/>
    </row>
    <row r="215" spans="1:14" s="110" customFormat="1" x14ac:dyDescent="0.25">
      <c r="A215" s="122">
        <v>83</v>
      </c>
      <c r="B215" s="122">
        <v>601482</v>
      </c>
      <c r="C215" s="122" t="s">
        <v>400</v>
      </c>
      <c r="D215" s="122" t="s">
        <v>401</v>
      </c>
      <c r="E215" s="122" t="s">
        <v>402</v>
      </c>
      <c r="F215" s="122" t="s">
        <v>3</v>
      </c>
      <c r="G215" s="122" t="s">
        <v>8</v>
      </c>
      <c r="H215" s="122"/>
      <c r="I215" s="123">
        <v>36708</v>
      </c>
      <c r="J215" s="122">
        <v>9602197442</v>
      </c>
      <c r="K215" s="122" t="s">
        <v>30</v>
      </c>
      <c r="L215" s="122"/>
      <c r="N215" s="113"/>
    </row>
    <row r="216" spans="1:14" s="110" customFormat="1" x14ac:dyDescent="0.25">
      <c r="A216" s="122">
        <v>84</v>
      </c>
      <c r="B216" s="122">
        <v>602460</v>
      </c>
      <c r="C216" s="122" t="s">
        <v>403</v>
      </c>
      <c r="D216" s="122" t="s">
        <v>404</v>
      </c>
      <c r="E216" s="122" t="s">
        <v>405</v>
      </c>
      <c r="F216" s="122" t="s">
        <v>3</v>
      </c>
      <c r="G216" s="122" t="s">
        <v>8</v>
      </c>
      <c r="H216" s="122"/>
      <c r="I216" s="123">
        <v>36527</v>
      </c>
      <c r="J216" s="122">
        <v>8529388751</v>
      </c>
      <c r="K216" s="122" t="s">
        <v>30</v>
      </c>
      <c r="L216" s="122"/>
      <c r="N216" s="113"/>
    </row>
    <row r="217" spans="1:14" s="110" customFormat="1" x14ac:dyDescent="0.25">
      <c r="A217" s="122">
        <v>85</v>
      </c>
      <c r="B217" s="122">
        <v>602032</v>
      </c>
      <c r="C217" s="122" t="s">
        <v>55</v>
      </c>
      <c r="D217" s="122" t="s">
        <v>54</v>
      </c>
      <c r="E217" s="122" t="s">
        <v>53</v>
      </c>
      <c r="F217" s="122" t="s">
        <v>3</v>
      </c>
      <c r="G217" s="122" t="s">
        <v>49</v>
      </c>
      <c r="H217" s="122"/>
      <c r="I217" s="123">
        <v>36607</v>
      </c>
      <c r="J217" s="122">
        <v>9784642315</v>
      </c>
      <c r="K217" s="122" t="s">
        <v>30</v>
      </c>
      <c r="L217" s="122"/>
      <c r="N217" s="113"/>
    </row>
    <row r="218" spans="1:14" s="110" customFormat="1" x14ac:dyDescent="0.25">
      <c r="A218" s="122">
        <v>86</v>
      </c>
      <c r="B218" s="122">
        <v>600191</v>
      </c>
      <c r="C218" s="122" t="s">
        <v>52</v>
      </c>
      <c r="D218" s="122" t="s">
        <v>51</v>
      </c>
      <c r="E218" s="122" t="s">
        <v>50</v>
      </c>
      <c r="F218" s="122" t="s">
        <v>3</v>
      </c>
      <c r="G218" s="122" t="s">
        <v>49</v>
      </c>
      <c r="H218" s="122"/>
      <c r="I218" s="123">
        <v>37524</v>
      </c>
      <c r="J218" s="122">
        <v>7297003644</v>
      </c>
      <c r="K218" s="122" t="s">
        <v>30</v>
      </c>
      <c r="L218" s="122"/>
      <c r="N218" s="113"/>
    </row>
    <row r="219" spans="1:14" s="110" customFormat="1" x14ac:dyDescent="0.25">
      <c r="A219" s="122">
        <v>87</v>
      </c>
      <c r="B219" s="122">
        <v>600757</v>
      </c>
      <c r="C219" s="122" t="s">
        <v>714</v>
      </c>
      <c r="D219" s="122" t="s">
        <v>621</v>
      </c>
      <c r="E219" s="122" t="s">
        <v>622</v>
      </c>
      <c r="F219" s="122" t="s">
        <v>3</v>
      </c>
      <c r="G219" s="122" t="s">
        <v>8</v>
      </c>
      <c r="H219" s="122"/>
      <c r="I219" s="123">
        <v>37275</v>
      </c>
      <c r="J219" s="122">
        <v>9783141472</v>
      </c>
      <c r="K219" s="122" t="s">
        <v>30</v>
      </c>
      <c r="L219" s="122"/>
      <c r="N219" s="113"/>
    </row>
    <row r="220" spans="1:14" s="110" customFormat="1" x14ac:dyDescent="0.25">
      <c r="A220" s="122">
        <v>88</v>
      </c>
      <c r="B220" s="122">
        <v>835528</v>
      </c>
      <c r="C220" s="122" t="s">
        <v>47</v>
      </c>
      <c r="D220" s="122" t="s">
        <v>46</v>
      </c>
      <c r="E220" s="122" t="s">
        <v>45</v>
      </c>
      <c r="F220" s="122" t="s">
        <v>3</v>
      </c>
      <c r="G220" s="122" t="s">
        <v>2</v>
      </c>
      <c r="H220" s="122" t="s">
        <v>16</v>
      </c>
      <c r="I220" s="123">
        <v>36643</v>
      </c>
      <c r="J220" s="122">
        <v>9602669890</v>
      </c>
      <c r="K220" s="122" t="s">
        <v>30</v>
      </c>
      <c r="L220" s="122"/>
      <c r="N220" s="113"/>
    </row>
    <row r="221" spans="1:14" s="110" customFormat="1" x14ac:dyDescent="0.25">
      <c r="A221" s="122">
        <v>89</v>
      </c>
      <c r="B221" s="122">
        <v>577812</v>
      </c>
      <c r="C221" s="122" t="s">
        <v>737</v>
      </c>
      <c r="D221" s="122" t="s">
        <v>738</v>
      </c>
      <c r="E221" s="122" t="s">
        <v>739</v>
      </c>
      <c r="F221" s="122" t="s">
        <v>3</v>
      </c>
      <c r="G221" s="122" t="s">
        <v>8</v>
      </c>
      <c r="H221" s="122"/>
      <c r="I221" s="123">
        <v>37130</v>
      </c>
      <c r="J221" s="122">
        <v>7425023892</v>
      </c>
      <c r="K221" s="122" t="s">
        <v>30</v>
      </c>
      <c r="L221" s="122"/>
      <c r="N221" s="113"/>
    </row>
    <row r="222" spans="1:14" s="110" customFormat="1" x14ac:dyDescent="0.25">
      <c r="A222" s="122">
        <v>90</v>
      </c>
      <c r="B222" s="122">
        <v>866924</v>
      </c>
      <c r="C222" s="122" t="s">
        <v>409</v>
      </c>
      <c r="D222" s="122" t="s">
        <v>410</v>
      </c>
      <c r="E222" s="122" t="s">
        <v>411</v>
      </c>
      <c r="F222" s="122" t="s">
        <v>3</v>
      </c>
      <c r="G222" s="122" t="s">
        <v>49</v>
      </c>
      <c r="H222" s="122"/>
      <c r="I222" s="123">
        <v>36693</v>
      </c>
      <c r="J222" s="122">
        <v>7231003958</v>
      </c>
      <c r="K222" s="122" t="s">
        <v>30</v>
      </c>
      <c r="L222" s="122"/>
      <c r="N222" s="113"/>
    </row>
    <row r="223" spans="1:14" s="110" customFormat="1" x14ac:dyDescent="0.25">
      <c r="A223" s="122">
        <v>91</v>
      </c>
      <c r="B223" s="122">
        <v>579986</v>
      </c>
      <c r="C223" s="122" t="s">
        <v>412</v>
      </c>
      <c r="D223" s="122" t="s">
        <v>413</v>
      </c>
      <c r="E223" s="122" t="s">
        <v>414</v>
      </c>
      <c r="F223" s="122" t="s">
        <v>3</v>
      </c>
      <c r="G223" s="122" t="s">
        <v>2</v>
      </c>
      <c r="H223" s="122"/>
      <c r="I223" s="123">
        <v>36608</v>
      </c>
      <c r="J223" s="122">
        <v>9166081338</v>
      </c>
      <c r="K223" s="122" t="s">
        <v>30</v>
      </c>
      <c r="L223" s="122"/>
      <c r="N223" s="113"/>
    </row>
    <row r="224" spans="1:14" s="110" customFormat="1" x14ac:dyDescent="0.25">
      <c r="A224" s="122">
        <v>92</v>
      </c>
      <c r="B224" s="122">
        <v>743123</v>
      </c>
      <c r="C224" s="122" t="s">
        <v>415</v>
      </c>
      <c r="D224" s="122" t="s">
        <v>416</v>
      </c>
      <c r="E224" s="122" t="s">
        <v>417</v>
      </c>
      <c r="F224" s="122" t="s">
        <v>3</v>
      </c>
      <c r="G224" s="122" t="s">
        <v>37</v>
      </c>
      <c r="H224" s="122"/>
      <c r="I224" s="123">
        <v>36693</v>
      </c>
      <c r="J224" s="122">
        <v>9166927640</v>
      </c>
      <c r="K224" s="122" t="s">
        <v>30</v>
      </c>
      <c r="L224" s="122"/>
      <c r="N224" s="113"/>
    </row>
    <row r="225" spans="1:14" s="110" customFormat="1" x14ac:dyDescent="0.25">
      <c r="A225" s="122">
        <v>93</v>
      </c>
      <c r="B225" s="122">
        <v>621040</v>
      </c>
      <c r="C225" s="122" t="s">
        <v>418</v>
      </c>
      <c r="D225" s="122" t="s">
        <v>419</v>
      </c>
      <c r="E225" s="122" t="s">
        <v>420</v>
      </c>
      <c r="F225" s="122" t="s">
        <v>3</v>
      </c>
      <c r="G225" s="122" t="s">
        <v>37</v>
      </c>
      <c r="H225" s="122"/>
      <c r="I225" s="123">
        <v>37447</v>
      </c>
      <c r="J225" s="122">
        <v>9983142653</v>
      </c>
      <c r="K225" s="122" t="s">
        <v>30</v>
      </c>
      <c r="L225" s="122"/>
      <c r="N225" s="113"/>
    </row>
    <row r="226" spans="1:14" s="110" customFormat="1" x14ac:dyDescent="0.25">
      <c r="A226" s="122">
        <v>94</v>
      </c>
      <c r="B226" s="122">
        <v>748754</v>
      </c>
      <c r="C226" s="122" t="s">
        <v>421</v>
      </c>
      <c r="D226" s="122" t="s">
        <v>422</v>
      </c>
      <c r="E226" s="122" t="s">
        <v>423</v>
      </c>
      <c r="F226" s="122" t="s">
        <v>3</v>
      </c>
      <c r="G226" s="122" t="s">
        <v>32</v>
      </c>
      <c r="H226" s="122"/>
      <c r="I226" s="123">
        <v>37514</v>
      </c>
      <c r="J226" s="122">
        <v>9784470957</v>
      </c>
      <c r="K226" s="122" t="s">
        <v>30</v>
      </c>
      <c r="L226" s="122"/>
      <c r="N226" s="113"/>
    </row>
    <row r="227" spans="1:14" s="110" customFormat="1" x14ac:dyDescent="0.25">
      <c r="A227" s="122">
        <v>95</v>
      </c>
      <c r="B227" s="122">
        <v>601722</v>
      </c>
      <c r="C227" s="122" t="s">
        <v>29</v>
      </c>
      <c r="D227" s="122" t="s">
        <v>28</v>
      </c>
      <c r="E227" s="122" t="s">
        <v>27</v>
      </c>
      <c r="F227" s="122" t="s">
        <v>3</v>
      </c>
      <c r="G227" s="122" t="s">
        <v>2</v>
      </c>
      <c r="H227" s="122"/>
      <c r="I227" s="123">
        <v>37433</v>
      </c>
      <c r="J227" s="122">
        <v>7976045480</v>
      </c>
      <c r="K227" s="122" t="s">
        <v>0</v>
      </c>
      <c r="L227" s="122"/>
      <c r="N227" s="113"/>
    </row>
    <row r="228" spans="1:14" s="110" customFormat="1" x14ac:dyDescent="0.25">
      <c r="A228" s="122">
        <v>96</v>
      </c>
      <c r="B228" s="122">
        <v>600808</v>
      </c>
      <c r="C228" s="122" t="s">
        <v>26</v>
      </c>
      <c r="D228" s="122" t="s">
        <v>25</v>
      </c>
      <c r="E228" s="122" t="s">
        <v>24</v>
      </c>
      <c r="F228" s="122" t="s">
        <v>3</v>
      </c>
      <c r="G228" s="122" t="s">
        <v>2</v>
      </c>
      <c r="H228" s="122" t="s">
        <v>16</v>
      </c>
      <c r="I228" s="123">
        <v>36838</v>
      </c>
      <c r="J228" s="122">
        <v>8290516908</v>
      </c>
      <c r="K228" s="122" t="s">
        <v>0</v>
      </c>
      <c r="L228" s="122"/>
      <c r="N228" s="113"/>
    </row>
    <row r="229" spans="1:14" s="110" customFormat="1" x14ac:dyDescent="0.25">
      <c r="A229" s="122">
        <v>97</v>
      </c>
      <c r="B229" s="122">
        <v>600910</v>
      </c>
      <c r="C229" s="122" t="s">
        <v>14</v>
      </c>
      <c r="D229" s="122" t="s">
        <v>13</v>
      </c>
      <c r="E229" s="122" t="s">
        <v>12</v>
      </c>
      <c r="F229" s="122" t="s">
        <v>3</v>
      </c>
      <c r="G229" s="122" t="s">
        <v>8</v>
      </c>
      <c r="H229" s="122"/>
      <c r="I229" s="123">
        <v>36418</v>
      </c>
      <c r="J229" s="122">
        <v>9413162081</v>
      </c>
      <c r="K229" s="122" t="s">
        <v>0</v>
      </c>
      <c r="L229" s="122"/>
      <c r="N229" s="113"/>
    </row>
    <row r="230" spans="1:14" s="110" customFormat="1" x14ac:dyDescent="0.25">
      <c r="A230" s="122">
        <v>98</v>
      </c>
      <c r="B230" s="122">
        <v>825541</v>
      </c>
      <c r="C230" s="122" t="s">
        <v>11</v>
      </c>
      <c r="D230" s="122" t="s">
        <v>10</v>
      </c>
      <c r="E230" s="122" t="s">
        <v>9</v>
      </c>
      <c r="F230" s="122" t="s">
        <v>3</v>
      </c>
      <c r="G230" s="122" t="s">
        <v>8</v>
      </c>
      <c r="H230" s="122"/>
      <c r="I230" s="123">
        <v>35985</v>
      </c>
      <c r="J230" s="122">
        <v>7412881060</v>
      </c>
      <c r="K230" s="122" t="s">
        <v>0</v>
      </c>
      <c r="L230" s="122"/>
      <c r="N230" s="113"/>
    </row>
    <row r="231" spans="1:14" s="110" customFormat="1" x14ac:dyDescent="0.25">
      <c r="A231" s="122">
        <v>99</v>
      </c>
      <c r="B231" s="122">
        <v>603707</v>
      </c>
      <c r="C231" s="122" t="s">
        <v>6</v>
      </c>
      <c r="D231" s="122" t="s">
        <v>5</v>
      </c>
      <c r="E231" s="122" t="s">
        <v>4</v>
      </c>
      <c r="F231" s="122" t="s">
        <v>3</v>
      </c>
      <c r="G231" s="122" t="s">
        <v>2</v>
      </c>
      <c r="H231" s="122"/>
      <c r="I231" s="123">
        <v>36773</v>
      </c>
      <c r="J231" s="122">
        <v>8690331181</v>
      </c>
      <c r="K231" s="122" t="s">
        <v>0</v>
      </c>
      <c r="L231" s="122"/>
      <c r="N231" s="113"/>
    </row>
    <row r="232" spans="1:14" s="110" customFormat="1" x14ac:dyDescent="0.25">
      <c r="A232" s="122">
        <v>100</v>
      </c>
      <c r="B232" s="122">
        <v>600094</v>
      </c>
      <c r="C232" s="122" t="s">
        <v>424</v>
      </c>
      <c r="D232" s="122" t="s">
        <v>425</v>
      </c>
      <c r="E232" s="122" t="s">
        <v>426</v>
      </c>
      <c r="F232" s="122" t="s">
        <v>3</v>
      </c>
      <c r="G232" s="122" t="s">
        <v>17</v>
      </c>
      <c r="H232" s="122"/>
      <c r="I232" s="123">
        <v>37337</v>
      </c>
      <c r="J232" s="122">
        <v>8690870686</v>
      </c>
      <c r="K232" s="122" t="s">
        <v>0</v>
      </c>
      <c r="L232" s="122"/>
      <c r="N232" s="113"/>
    </row>
    <row r="233" spans="1:14" s="110" customFormat="1" x14ac:dyDescent="0.25">
      <c r="A233" s="292"/>
      <c r="B233" s="293"/>
      <c r="C233" s="293"/>
      <c r="D233" s="293"/>
      <c r="E233" s="293"/>
      <c r="F233" s="293"/>
      <c r="G233" s="293"/>
      <c r="H233" s="293"/>
      <c r="I233" s="293"/>
      <c r="J233" s="293"/>
      <c r="K233" s="293"/>
      <c r="L233" s="293"/>
      <c r="M233" s="294"/>
      <c r="N233" s="295"/>
    </row>
    <row r="234" spans="1:14" s="110" customFormat="1" x14ac:dyDescent="0.25"/>
    <row r="235" spans="1:14" s="110" customFormat="1" x14ac:dyDescent="0.25"/>
    <row r="236" spans="1:14" s="110" customFormat="1" x14ac:dyDescent="0.25">
      <c r="A236" s="234" t="s">
        <v>795</v>
      </c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44"/>
      <c r="N236" s="44"/>
    </row>
    <row r="237" spans="1:14" s="110" customFormat="1" x14ac:dyDescent="0.25">
      <c r="A237" s="234" t="s">
        <v>313</v>
      </c>
      <c r="B237" s="234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44"/>
      <c r="N237" s="44"/>
    </row>
    <row r="238" spans="1:14" s="110" customFormat="1" ht="22.5" x14ac:dyDescent="0.25">
      <c r="A238" s="4" t="s">
        <v>309</v>
      </c>
      <c r="B238" s="4" t="s">
        <v>308</v>
      </c>
      <c r="C238" s="4" t="s">
        <v>307</v>
      </c>
      <c r="D238" s="4" t="s">
        <v>306</v>
      </c>
      <c r="E238" s="4" t="s">
        <v>305</v>
      </c>
      <c r="F238" s="4" t="s">
        <v>304</v>
      </c>
      <c r="G238" s="4" t="s">
        <v>303</v>
      </c>
      <c r="H238" s="4" t="s">
        <v>429</v>
      </c>
      <c r="I238" s="4" t="s">
        <v>300</v>
      </c>
      <c r="J238" s="4" t="s">
        <v>299</v>
      </c>
      <c r="K238" s="4" t="s">
        <v>298</v>
      </c>
      <c r="L238" s="4"/>
      <c r="M238" s="44"/>
      <c r="N238" s="44"/>
    </row>
    <row r="239" spans="1:14" s="110" customFormat="1" x14ac:dyDescent="0.25">
      <c r="A239" s="4">
        <v>1</v>
      </c>
      <c r="B239" s="4">
        <v>602869</v>
      </c>
      <c r="C239" s="4" t="s">
        <v>297</v>
      </c>
      <c r="D239" s="4" t="s">
        <v>296</v>
      </c>
      <c r="E239" s="4" t="s">
        <v>295</v>
      </c>
      <c r="F239" s="4" t="s">
        <v>3</v>
      </c>
      <c r="G239" s="4" t="s">
        <v>2</v>
      </c>
      <c r="H239" s="4"/>
      <c r="I239" s="6">
        <v>37282</v>
      </c>
      <c r="J239" s="4">
        <v>9462561612</v>
      </c>
      <c r="K239" s="4" t="s">
        <v>98</v>
      </c>
      <c r="L239" s="4"/>
      <c r="M239" s="44"/>
      <c r="N239" s="44"/>
    </row>
    <row r="240" spans="1:14" s="110" customFormat="1" x14ac:dyDescent="0.25">
      <c r="A240" s="4">
        <v>2</v>
      </c>
      <c r="B240" s="4">
        <v>601636</v>
      </c>
      <c r="C240" s="4" t="s">
        <v>294</v>
      </c>
      <c r="D240" s="4" t="s">
        <v>293</v>
      </c>
      <c r="E240" s="4" t="s">
        <v>292</v>
      </c>
      <c r="F240" s="4" t="s">
        <v>3</v>
      </c>
      <c r="G240" s="4" t="s">
        <v>17</v>
      </c>
      <c r="H240" s="4"/>
      <c r="I240" s="6">
        <v>37159</v>
      </c>
      <c r="J240" s="4">
        <v>7742762456</v>
      </c>
      <c r="K240" s="4" t="s">
        <v>98</v>
      </c>
      <c r="L240" s="4"/>
      <c r="M240" s="44"/>
      <c r="N240" s="44"/>
    </row>
    <row r="241" spans="1:14" s="110" customFormat="1" x14ac:dyDescent="0.25">
      <c r="A241" s="4">
        <v>3</v>
      </c>
      <c r="B241" s="4">
        <v>602232</v>
      </c>
      <c r="C241" s="4" t="s">
        <v>291</v>
      </c>
      <c r="D241" s="4" t="s">
        <v>290</v>
      </c>
      <c r="E241" s="4" t="s">
        <v>289</v>
      </c>
      <c r="F241" s="4" t="s">
        <v>3</v>
      </c>
      <c r="G241" s="4" t="s">
        <v>8</v>
      </c>
      <c r="H241" s="4" t="s">
        <v>16</v>
      </c>
      <c r="I241" s="6">
        <v>34397</v>
      </c>
      <c r="J241" s="4">
        <v>7869235618</v>
      </c>
      <c r="K241" s="4" t="s">
        <v>98</v>
      </c>
      <c r="L241" s="4"/>
      <c r="M241" s="44"/>
      <c r="N241" s="44"/>
    </row>
    <row r="242" spans="1:14" s="110" customFormat="1" x14ac:dyDescent="0.25">
      <c r="A242" s="4">
        <v>4</v>
      </c>
      <c r="B242" s="4">
        <v>575100</v>
      </c>
      <c r="C242" s="4" t="s">
        <v>288</v>
      </c>
      <c r="D242" s="4" t="s">
        <v>287</v>
      </c>
      <c r="E242" s="4" t="s">
        <v>286</v>
      </c>
      <c r="F242" s="4" t="s">
        <v>3</v>
      </c>
      <c r="G242" s="4" t="s">
        <v>2</v>
      </c>
      <c r="H242" s="4"/>
      <c r="I242" s="6">
        <v>37182</v>
      </c>
      <c r="J242" s="4">
        <v>8696193371</v>
      </c>
      <c r="K242" s="4" t="s">
        <v>98</v>
      </c>
      <c r="L242" s="4"/>
      <c r="M242" s="44"/>
      <c r="N242" s="44"/>
    </row>
    <row r="243" spans="1:14" s="110" customFormat="1" x14ac:dyDescent="0.25">
      <c r="A243" s="4">
        <v>5</v>
      </c>
      <c r="B243" s="4">
        <v>602114</v>
      </c>
      <c r="C243" s="4" t="s">
        <v>285</v>
      </c>
      <c r="D243" s="4" t="s">
        <v>246</v>
      </c>
      <c r="E243" s="4" t="s">
        <v>284</v>
      </c>
      <c r="F243" s="4" t="s">
        <v>3</v>
      </c>
      <c r="G243" s="4" t="s">
        <v>8</v>
      </c>
      <c r="H243" s="4"/>
      <c r="I243" s="6">
        <v>37447</v>
      </c>
      <c r="J243" s="4">
        <v>9636538870</v>
      </c>
      <c r="K243" s="4" t="s">
        <v>98</v>
      </c>
      <c r="L243" s="4"/>
      <c r="M243" s="44"/>
      <c r="N243" s="44"/>
    </row>
    <row r="244" spans="1:14" s="110" customFormat="1" x14ac:dyDescent="0.25">
      <c r="A244" s="4">
        <v>6</v>
      </c>
      <c r="B244" s="4">
        <v>602854</v>
      </c>
      <c r="C244" s="4" t="s">
        <v>283</v>
      </c>
      <c r="D244" s="4" t="s">
        <v>282</v>
      </c>
      <c r="E244" s="4" t="s">
        <v>281</v>
      </c>
      <c r="F244" s="4" t="s">
        <v>3</v>
      </c>
      <c r="G244" s="4" t="s">
        <v>49</v>
      </c>
      <c r="H244" s="4"/>
      <c r="I244" s="6">
        <v>36896</v>
      </c>
      <c r="J244" s="4">
        <v>8209801275</v>
      </c>
      <c r="K244" s="4" t="s">
        <v>98</v>
      </c>
      <c r="L244" s="4"/>
      <c r="M244" s="44"/>
      <c r="N244" s="44"/>
    </row>
    <row r="245" spans="1:14" s="110" customFormat="1" x14ac:dyDescent="0.25">
      <c r="A245" s="4">
        <v>7</v>
      </c>
      <c r="B245" s="4">
        <v>602477</v>
      </c>
      <c r="C245" s="4" t="s">
        <v>280</v>
      </c>
      <c r="D245" s="4" t="s">
        <v>275</v>
      </c>
      <c r="E245" s="4" t="s">
        <v>279</v>
      </c>
      <c r="F245" s="4" t="s">
        <v>3</v>
      </c>
      <c r="G245" s="4" t="s">
        <v>49</v>
      </c>
      <c r="H245" s="4"/>
      <c r="I245" s="6">
        <v>36255</v>
      </c>
      <c r="J245" s="4">
        <v>9649203023</v>
      </c>
      <c r="K245" s="4" t="s">
        <v>98</v>
      </c>
      <c r="L245" s="4"/>
      <c r="M245" s="44"/>
      <c r="N245" s="44"/>
    </row>
    <row r="246" spans="1:14" s="110" customFormat="1" x14ac:dyDescent="0.25">
      <c r="A246" s="4">
        <v>8</v>
      </c>
      <c r="B246" s="4">
        <v>600946</v>
      </c>
      <c r="C246" s="4" t="s">
        <v>278</v>
      </c>
      <c r="D246" s="4" t="s">
        <v>277</v>
      </c>
      <c r="E246" s="4" t="s">
        <v>140</v>
      </c>
      <c r="F246" s="4" t="s">
        <v>3</v>
      </c>
      <c r="G246" s="4" t="s">
        <v>8</v>
      </c>
      <c r="H246" s="4"/>
      <c r="I246" s="6">
        <v>36692</v>
      </c>
      <c r="J246" s="4">
        <v>9602864264</v>
      </c>
      <c r="K246" s="4" t="s">
        <v>98</v>
      </c>
      <c r="L246" s="4"/>
      <c r="M246" s="44"/>
      <c r="N246" s="44"/>
    </row>
    <row r="247" spans="1:14" s="110" customFormat="1" x14ac:dyDescent="0.25">
      <c r="A247" s="4">
        <v>9</v>
      </c>
      <c r="B247" s="4">
        <v>601139</v>
      </c>
      <c r="C247" s="4" t="s">
        <v>276</v>
      </c>
      <c r="D247" s="4" t="s">
        <v>275</v>
      </c>
      <c r="E247" s="4" t="s">
        <v>274</v>
      </c>
      <c r="F247" s="4" t="s">
        <v>3</v>
      </c>
      <c r="G247" s="4" t="s">
        <v>17</v>
      </c>
      <c r="H247" s="4"/>
      <c r="I247" s="6">
        <v>33667</v>
      </c>
      <c r="J247" s="4">
        <v>7357111547</v>
      </c>
      <c r="K247" s="4" t="s">
        <v>98</v>
      </c>
      <c r="L247" s="4"/>
      <c r="M247" s="44"/>
      <c r="N247" s="44"/>
    </row>
    <row r="248" spans="1:14" s="110" customFormat="1" x14ac:dyDescent="0.25">
      <c r="A248" s="4">
        <v>10</v>
      </c>
      <c r="B248" s="4">
        <v>600333</v>
      </c>
      <c r="C248" s="4" t="s">
        <v>273</v>
      </c>
      <c r="D248" s="4" t="s">
        <v>272</v>
      </c>
      <c r="E248" s="4" t="s">
        <v>271</v>
      </c>
      <c r="F248" s="4" t="s">
        <v>3</v>
      </c>
      <c r="G248" s="4" t="s">
        <v>49</v>
      </c>
      <c r="H248" s="4"/>
      <c r="I248" s="6">
        <v>37600</v>
      </c>
      <c r="J248" s="4">
        <v>9660414128</v>
      </c>
      <c r="K248" s="4" t="s">
        <v>98</v>
      </c>
      <c r="L248" s="4"/>
      <c r="M248" s="44"/>
      <c r="N248" s="44"/>
    </row>
    <row r="249" spans="1:14" s="110" customFormat="1" x14ac:dyDescent="0.25">
      <c r="A249" s="4">
        <v>11</v>
      </c>
      <c r="B249" s="4">
        <v>601844</v>
      </c>
      <c r="C249" s="4" t="s">
        <v>270</v>
      </c>
      <c r="D249" s="4" t="s">
        <v>269</v>
      </c>
      <c r="E249" s="4" t="s">
        <v>268</v>
      </c>
      <c r="F249" s="4" t="s">
        <v>3</v>
      </c>
      <c r="G249" s="4" t="s">
        <v>8</v>
      </c>
      <c r="H249" s="4"/>
      <c r="I249" s="6">
        <v>36723</v>
      </c>
      <c r="J249" s="4">
        <v>7073545431</v>
      </c>
      <c r="K249" s="4" t="s">
        <v>98</v>
      </c>
      <c r="L249" s="4"/>
      <c r="M249" s="44"/>
      <c r="N249" s="44"/>
    </row>
    <row r="250" spans="1:14" s="110" customFormat="1" x14ac:dyDescent="0.25">
      <c r="A250" s="4">
        <v>12</v>
      </c>
      <c r="B250" s="4">
        <v>601905</v>
      </c>
      <c r="C250" s="4" t="s">
        <v>263</v>
      </c>
      <c r="D250" s="4" t="s">
        <v>187</v>
      </c>
      <c r="E250" s="4" t="s">
        <v>262</v>
      </c>
      <c r="F250" s="4" t="s">
        <v>3</v>
      </c>
      <c r="G250" s="4" t="s">
        <v>261</v>
      </c>
      <c r="H250" s="4"/>
      <c r="I250" s="6">
        <v>37067</v>
      </c>
      <c r="J250" s="4">
        <v>9799965463</v>
      </c>
      <c r="K250" s="4" t="s">
        <v>98</v>
      </c>
      <c r="L250" s="4"/>
      <c r="M250" s="44"/>
      <c r="N250" s="44"/>
    </row>
    <row r="251" spans="1:14" s="110" customFormat="1" x14ac:dyDescent="0.25">
      <c r="A251" s="4">
        <v>13</v>
      </c>
      <c r="B251" s="4">
        <v>603142</v>
      </c>
      <c r="C251" s="4" t="s">
        <v>260</v>
      </c>
      <c r="D251" s="4" t="s">
        <v>259</v>
      </c>
      <c r="E251" s="4" t="s">
        <v>258</v>
      </c>
      <c r="F251" s="4" t="s">
        <v>3</v>
      </c>
      <c r="G251" s="4" t="s">
        <v>49</v>
      </c>
      <c r="H251" s="4"/>
      <c r="I251" s="6">
        <v>36521</v>
      </c>
      <c r="J251" s="4">
        <v>8764026850</v>
      </c>
      <c r="K251" s="4" t="s">
        <v>98</v>
      </c>
      <c r="L251" s="4"/>
      <c r="M251" s="44"/>
      <c r="N251" s="44"/>
    </row>
    <row r="252" spans="1:14" s="110" customFormat="1" x14ac:dyDescent="0.25">
      <c r="A252" s="4">
        <v>14</v>
      </c>
      <c r="B252" s="4">
        <v>600528</v>
      </c>
      <c r="C252" s="4" t="s">
        <v>257</v>
      </c>
      <c r="D252" s="4" t="s">
        <v>256</v>
      </c>
      <c r="E252" s="4" t="s">
        <v>255</v>
      </c>
      <c r="F252" s="4" t="s">
        <v>3</v>
      </c>
      <c r="G252" s="4" t="s">
        <v>49</v>
      </c>
      <c r="H252" s="4" t="s">
        <v>254</v>
      </c>
      <c r="I252" s="6">
        <v>33725</v>
      </c>
      <c r="J252" s="4">
        <v>7976799320</v>
      </c>
      <c r="K252" s="4" t="s">
        <v>98</v>
      </c>
      <c r="L252" s="4"/>
      <c r="M252" s="44"/>
      <c r="N252" s="44"/>
    </row>
    <row r="253" spans="1:14" s="110" customFormat="1" x14ac:dyDescent="0.25">
      <c r="A253" s="4">
        <v>15</v>
      </c>
      <c r="B253" s="4">
        <v>600573</v>
      </c>
      <c r="C253" s="4" t="s">
        <v>253</v>
      </c>
      <c r="D253" s="4" t="s">
        <v>252</v>
      </c>
      <c r="E253" s="4" t="s">
        <v>251</v>
      </c>
      <c r="F253" s="4" t="s">
        <v>3</v>
      </c>
      <c r="G253" s="4" t="s">
        <v>17</v>
      </c>
      <c r="H253" s="4" t="s">
        <v>250</v>
      </c>
      <c r="I253" s="6">
        <v>35049</v>
      </c>
      <c r="J253" s="4">
        <v>9413982755</v>
      </c>
      <c r="K253" s="4" t="s">
        <v>98</v>
      </c>
      <c r="L253" s="4"/>
      <c r="M253" s="44"/>
      <c r="N253" s="44"/>
    </row>
    <row r="254" spans="1:14" s="110" customFormat="1" x14ac:dyDescent="0.25">
      <c r="A254" s="4">
        <v>16</v>
      </c>
      <c r="B254" s="4">
        <v>603461</v>
      </c>
      <c r="C254" s="4" t="s">
        <v>249</v>
      </c>
      <c r="D254" s="4" t="s">
        <v>248</v>
      </c>
      <c r="E254" s="4" t="s">
        <v>228</v>
      </c>
      <c r="F254" s="4" t="s">
        <v>3</v>
      </c>
      <c r="G254" s="4" t="s">
        <v>8</v>
      </c>
      <c r="H254" s="4"/>
      <c r="I254" s="6">
        <v>36659</v>
      </c>
      <c r="J254" s="4">
        <v>9001912704</v>
      </c>
      <c r="K254" s="4" t="s">
        <v>98</v>
      </c>
      <c r="L254" s="4"/>
      <c r="M254" s="44"/>
      <c r="N254" s="44"/>
    </row>
    <row r="255" spans="1:14" s="110" customFormat="1" x14ac:dyDescent="0.25">
      <c r="A255" s="4">
        <v>17</v>
      </c>
      <c r="B255" s="4">
        <v>600226</v>
      </c>
      <c r="C255" s="4" t="s">
        <v>247</v>
      </c>
      <c r="D255" s="4" t="s">
        <v>246</v>
      </c>
      <c r="E255" s="4" t="s">
        <v>245</v>
      </c>
      <c r="F255" s="4" t="s">
        <v>3</v>
      </c>
      <c r="G255" s="4" t="s">
        <v>32</v>
      </c>
      <c r="H255" s="4"/>
      <c r="I255" s="6">
        <v>37472</v>
      </c>
      <c r="J255" s="4">
        <v>8949915240</v>
      </c>
      <c r="K255" s="4" t="s">
        <v>98</v>
      </c>
      <c r="L255" s="4"/>
      <c r="M255" s="44"/>
      <c r="N255" s="44"/>
    </row>
    <row r="256" spans="1:14" s="110" customFormat="1" x14ac:dyDescent="0.25">
      <c r="A256" s="4">
        <v>18</v>
      </c>
      <c r="B256" s="4">
        <v>602208</v>
      </c>
      <c r="C256" s="4" t="s">
        <v>244</v>
      </c>
      <c r="D256" s="4" t="s">
        <v>243</v>
      </c>
      <c r="E256" s="4" t="s">
        <v>242</v>
      </c>
      <c r="F256" s="4" t="s">
        <v>3</v>
      </c>
      <c r="G256" s="4" t="s">
        <v>17</v>
      </c>
      <c r="H256" s="4"/>
      <c r="I256" s="6">
        <v>35858</v>
      </c>
      <c r="J256" s="4">
        <v>9636077729</v>
      </c>
      <c r="K256" s="4" t="s">
        <v>98</v>
      </c>
      <c r="L256" s="4"/>
      <c r="M256" s="44"/>
      <c r="N256" s="44"/>
    </row>
    <row r="257" spans="1:14" s="110" customFormat="1" x14ac:dyDescent="0.25">
      <c r="A257" s="4">
        <v>19</v>
      </c>
      <c r="B257" s="4">
        <v>600965</v>
      </c>
      <c r="C257" s="4" t="s">
        <v>241</v>
      </c>
      <c r="D257" s="4" t="s">
        <v>240</v>
      </c>
      <c r="E257" s="4" t="s">
        <v>239</v>
      </c>
      <c r="F257" s="4" t="s">
        <v>3</v>
      </c>
      <c r="G257" s="4" t="s">
        <v>17</v>
      </c>
      <c r="H257" s="4"/>
      <c r="I257" s="6">
        <v>31051</v>
      </c>
      <c r="J257" s="4">
        <v>9829319843</v>
      </c>
      <c r="K257" s="4" t="s">
        <v>98</v>
      </c>
      <c r="L257" s="4"/>
      <c r="M257" s="44"/>
      <c r="N257" s="44"/>
    </row>
    <row r="258" spans="1:14" x14ac:dyDescent="0.25">
      <c r="A258" s="4">
        <v>20</v>
      </c>
      <c r="B258" s="4">
        <v>601295</v>
      </c>
      <c r="C258" s="4" t="s">
        <v>238</v>
      </c>
      <c r="D258" s="4" t="s">
        <v>237</v>
      </c>
      <c r="E258" s="4" t="s">
        <v>236</v>
      </c>
      <c r="F258" s="4" t="s">
        <v>3</v>
      </c>
      <c r="G258" s="4" t="s">
        <v>17</v>
      </c>
      <c r="H258" s="4"/>
      <c r="I258" s="6">
        <v>37544</v>
      </c>
      <c r="J258" s="4">
        <v>8003521990</v>
      </c>
      <c r="K258" s="4" t="s">
        <v>98</v>
      </c>
      <c r="L258" s="4"/>
      <c r="M258" s="44"/>
      <c r="N258" s="44"/>
    </row>
    <row r="259" spans="1:14" x14ac:dyDescent="0.25">
      <c r="A259" s="4">
        <v>21</v>
      </c>
      <c r="B259" s="4">
        <v>602168</v>
      </c>
      <c r="C259" s="4" t="s">
        <v>235</v>
      </c>
      <c r="D259" s="4" t="s">
        <v>234</v>
      </c>
      <c r="E259" s="4" t="s">
        <v>233</v>
      </c>
      <c r="F259" s="4" t="s">
        <v>3</v>
      </c>
      <c r="G259" s="4" t="s">
        <v>17</v>
      </c>
      <c r="H259" s="4" t="s">
        <v>16</v>
      </c>
      <c r="I259" s="6">
        <v>34554</v>
      </c>
      <c r="J259" s="4">
        <v>9024214198</v>
      </c>
      <c r="K259" s="4" t="s">
        <v>98</v>
      </c>
      <c r="L259" s="4"/>
      <c r="M259" s="44"/>
      <c r="N259" s="44"/>
    </row>
    <row r="260" spans="1:14" x14ac:dyDescent="0.25">
      <c r="A260" s="4">
        <v>22</v>
      </c>
      <c r="B260" s="4">
        <v>575177</v>
      </c>
      <c r="C260" s="4" t="s">
        <v>232</v>
      </c>
      <c r="D260" s="4" t="s">
        <v>231</v>
      </c>
      <c r="E260" s="4" t="s">
        <v>134</v>
      </c>
      <c r="F260" s="4" t="s">
        <v>3</v>
      </c>
      <c r="G260" s="4" t="s">
        <v>8</v>
      </c>
      <c r="H260" s="4"/>
      <c r="I260" s="6">
        <v>35045</v>
      </c>
      <c r="J260" s="4">
        <v>9829349155</v>
      </c>
      <c r="K260" s="4" t="s">
        <v>98</v>
      </c>
      <c r="L260" s="4"/>
      <c r="M260" s="44"/>
      <c r="N260" s="44"/>
    </row>
    <row r="261" spans="1:14" x14ac:dyDescent="0.25">
      <c r="A261" s="4">
        <v>23</v>
      </c>
      <c r="B261" s="4">
        <v>600517</v>
      </c>
      <c r="C261" s="4" t="s">
        <v>230</v>
      </c>
      <c r="D261" s="4" t="s">
        <v>229</v>
      </c>
      <c r="E261" s="4" t="s">
        <v>228</v>
      </c>
      <c r="F261" s="4" t="s">
        <v>3</v>
      </c>
      <c r="G261" s="4" t="s">
        <v>8</v>
      </c>
      <c r="H261" s="4"/>
      <c r="I261" s="6">
        <v>37631</v>
      </c>
      <c r="J261" s="4">
        <v>9672037480</v>
      </c>
      <c r="K261" s="4" t="s">
        <v>98</v>
      </c>
      <c r="L261" s="4"/>
      <c r="M261" s="44"/>
      <c r="N261" s="44"/>
    </row>
    <row r="262" spans="1:14" x14ac:dyDescent="0.25">
      <c r="A262" s="4">
        <v>24</v>
      </c>
      <c r="B262" s="4">
        <v>600894</v>
      </c>
      <c r="C262" s="4" t="s">
        <v>227</v>
      </c>
      <c r="D262" s="4" t="s">
        <v>226</v>
      </c>
      <c r="E262" s="4" t="s">
        <v>225</v>
      </c>
      <c r="F262" s="4" t="s">
        <v>3</v>
      </c>
      <c r="G262" s="4" t="s">
        <v>49</v>
      </c>
      <c r="H262" s="4"/>
      <c r="I262" s="6">
        <v>36047</v>
      </c>
      <c r="J262" s="4">
        <v>9928532646</v>
      </c>
      <c r="K262" s="4" t="s">
        <v>98</v>
      </c>
      <c r="L262" s="4"/>
      <c r="M262" s="44"/>
      <c r="N262" s="44"/>
    </row>
    <row r="263" spans="1:14" x14ac:dyDescent="0.25">
      <c r="A263" s="4">
        <v>25</v>
      </c>
      <c r="B263" s="4">
        <v>834213</v>
      </c>
      <c r="C263" s="4" t="s">
        <v>224</v>
      </c>
      <c r="D263" s="4" t="s">
        <v>25</v>
      </c>
      <c r="E263" s="4" t="s">
        <v>223</v>
      </c>
      <c r="F263" s="4" t="s">
        <v>3</v>
      </c>
      <c r="G263" s="4" t="s">
        <v>49</v>
      </c>
      <c r="H263" s="4"/>
      <c r="I263" s="6">
        <v>36781</v>
      </c>
      <c r="J263" s="4">
        <v>9529376646</v>
      </c>
      <c r="K263" s="4" t="s">
        <v>98</v>
      </c>
      <c r="L263" s="4"/>
      <c r="M263" s="44"/>
      <c r="N263" s="44"/>
    </row>
    <row r="264" spans="1:14" x14ac:dyDescent="0.25">
      <c r="A264" s="4">
        <v>26</v>
      </c>
      <c r="B264" s="4">
        <v>601296</v>
      </c>
      <c r="C264" s="4" t="s">
        <v>222</v>
      </c>
      <c r="D264" s="4" t="s">
        <v>221</v>
      </c>
      <c r="E264" s="4" t="s">
        <v>12</v>
      </c>
      <c r="F264" s="4" t="s">
        <v>3</v>
      </c>
      <c r="G264" s="4" t="s">
        <v>2</v>
      </c>
      <c r="H264" s="4"/>
      <c r="I264" s="6">
        <v>36571</v>
      </c>
      <c r="J264" s="4">
        <v>7852076967</v>
      </c>
      <c r="K264" s="4" t="s">
        <v>98</v>
      </c>
      <c r="L264" s="4"/>
      <c r="M264" s="44"/>
      <c r="N264" s="44"/>
    </row>
    <row r="265" spans="1:14" x14ac:dyDescent="0.25">
      <c r="A265" s="4">
        <v>27</v>
      </c>
      <c r="B265" s="4">
        <v>602066</v>
      </c>
      <c r="C265" s="4" t="s">
        <v>220</v>
      </c>
      <c r="D265" s="4" t="s">
        <v>219</v>
      </c>
      <c r="E265" s="4" t="s">
        <v>218</v>
      </c>
      <c r="F265" s="4" t="s">
        <v>3</v>
      </c>
      <c r="G265" s="4" t="s">
        <v>32</v>
      </c>
      <c r="H265" s="4"/>
      <c r="I265" s="6">
        <v>34885</v>
      </c>
      <c r="J265" s="4">
        <v>7851932525</v>
      </c>
      <c r="K265" s="4" t="s">
        <v>98</v>
      </c>
      <c r="L265" s="4"/>
      <c r="M265" s="44"/>
      <c r="N265" s="44"/>
    </row>
    <row r="266" spans="1:14" x14ac:dyDescent="0.25">
      <c r="A266" s="4">
        <v>28</v>
      </c>
      <c r="B266" s="4">
        <v>577934</v>
      </c>
      <c r="C266" s="4" t="s">
        <v>217</v>
      </c>
      <c r="D266" s="4" t="s">
        <v>216</v>
      </c>
      <c r="E266" s="4" t="s">
        <v>215</v>
      </c>
      <c r="F266" s="4" t="s">
        <v>3</v>
      </c>
      <c r="G266" s="4" t="s">
        <v>8</v>
      </c>
      <c r="H266" s="4"/>
      <c r="I266" s="6">
        <v>36228</v>
      </c>
      <c r="J266" s="4">
        <v>9829474875</v>
      </c>
      <c r="K266" s="4" t="s">
        <v>98</v>
      </c>
      <c r="L266" s="4"/>
      <c r="M266" s="44"/>
      <c r="N266" s="44"/>
    </row>
    <row r="267" spans="1:14" x14ac:dyDescent="0.25">
      <c r="A267" s="4">
        <v>29</v>
      </c>
      <c r="B267" s="4">
        <v>603309</v>
      </c>
      <c r="C267" s="4" t="s">
        <v>347</v>
      </c>
      <c r="D267" s="4" t="s">
        <v>348</v>
      </c>
      <c r="E267" s="4" t="s">
        <v>349</v>
      </c>
      <c r="F267" s="4" t="s">
        <v>3</v>
      </c>
      <c r="G267" s="4" t="s">
        <v>17</v>
      </c>
      <c r="H267" s="4"/>
      <c r="I267" s="6">
        <v>36346</v>
      </c>
      <c r="J267" s="4">
        <v>7414096977</v>
      </c>
      <c r="K267" s="4" t="s">
        <v>98</v>
      </c>
      <c r="L267" s="4"/>
      <c r="M267" s="44"/>
      <c r="N267" s="44"/>
    </row>
    <row r="268" spans="1:14" x14ac:dyDescent="0.25">
      <c r="A268" s="4">
        <v>30</v>
      </c>
      <c r="B268" s="4">
        <v>827609</v>
      </c>
      <c r="C268" s="4" t="s">
        <v>214</v>
      </c>
      <c r="D268" s="4" t="s">
        <v>213</v>
      </c>
      <c r="E268" s="4" t="s">
        <v>212</v>
      </c>
      <c r="F268" s="4" t="s">
        <v>3</v>
      </c>
      <c r="G268" s="4" t="s">
        <v>8</v>
      </c>
      <c r="H268" s="4"/>
      <c r="I268" s="6">
        <v>37300</v>
      </c>
      <c r="J268" s="4">
        <v>8005802732</v>
      </c>
      <c r="K268" s="4" t="s">
        <v>98</v>
      </c>
      <c r="L268" s="4"/>
      <c r="M268" s="44"/>
      <c r="N268" s="44"/>
    </row>
    <row r="269" spans="1:14" x14ac:dyDescent="0.25">
      <c r="A269" s="4">
        <v>31</v>
      </c>
      <c r="B269" s="4">
        <v>574443</v>
      </c>
      <c r="C269" s="4" t="s">
        <v>211</v>
      </c>
      <c r="D269" s="4" t="s">
        <v>210</v>
      </c>
      <c r="E269" s="4" t="s">
        <v>99</v>
      </c>
      <c r="F269" s="4" t="s">
        <v>3</v>
      </c>
      <c r="G269" s="4" t="s">
        <v>8</v>
      </c>
      <c r="H269" s="4"/>
      <c r="I269" s="6">
        <v>37080</v>
      </c>
      <c r="J269" s="4">
        <v>8000295443</v>
      </c>
      <c r="K269" s="4" t="s">
        <v>98</v>
      </c>
      <c r="L269" s="4"/>
      <c r="M269" s="44"/>
      <c r="N269" s="44"/>
    </row>
    <row r="270" spans="1:14" x14ac:dyDescent="0.25">
      <c r="A270" s="4">
        <v>32</v>
      </c>
      <c r="B270" s="4">
        <v>600071</v>
      </c>
      <c r="C270" s="4" t="s">
        <v>209</v>
      </c>
      <c r="D270" s="4" t="s">
        <v>208</v>
      </c>
      <c r="E270" s="4" t="s">
        <v>207</v>
      </c>
      <c r="F270" s="4" t="s">
        <v>3</v>
      </c>
      <c r="G270" s="4" t="s">
        <v>8</v>
      </c>
      <c r="H270" s="4"/>
      <c r="I270" s="6">
        <v>36342</v>
      </c>
      <c r="J270" s="4">
        <v>9057269947</v>
      </c>
      <c r="K270" s="4" t="s">
        <v>98</v>
      </c>
      <c r="L270" s="4"/>
      <c r="M270" s="44"/>
      <c r="N270" s="44"/>
    </row>
    <row r="271" spans="1:14" x14ac:dyDescent="0.25">
      <c r="A271" s="4">
        <v>33</v>
      </c>
      <c r="B271" s="4">
        <v>600539</v>
      </c>
      <c r="C271" s="4" t="s">
        <v>203</v>
      </c>
      <c r="D271" s="4" t="s">
        <v>202</v>
      </c>
      <c r="E271" s="4" t="s">
        <v>201</v>
      </c>
      <c r="F271" s="4" t="s">
        <v>3</v>
      </c>
      <c r="G271" s="4" t="s">
        <v>8</v>
      </c>
      <c r="H271" s="4"/>
      <c r="I271" s="6">
        <v>36442</v>
      </c>
      <c r="J271" s="4">
        <v>8690401263</v>
      </c>
      <c r="K271" s="4" t="s">
        <v>98</v>
      </c>
      <c r="L271" s="4"/>
      <c r="M271" s="44"/>
      <c r="N271" s="44"/>
    </row>
    <row r="272" spans="1:14" x14ac:dyDescent="0.25">
      <c r="A272" s="4">
        <v>34</v>
      </c>
      <c r="B272" s="4">
        <v>600564</v>
      </c>
      <c r="C272" s="4" t="s">
        <v>200</v>
      </c>
      <c r="D272" s="4" t="s">
        <v>199</v>
      </c>
      <c r="E272" s="4" t="s">
        <v>198</v>
      </c>
      <c r="F272" s="4" t="s">
        <v>3</v>
      </c>
      <c r="G272" s="4" t="s">
        <v>2</v>
      </c>
      <c r="H272" s="4"/>
      <c r="I272" s="6">
        <v>37474</v>
      </c>
      <c r="J272" s="4">
        <v>9929262821</v>
      </c>
      <c r="K272" s="4" t="s">
        <v>98</v>
      </c>
      <c r="L272" s="4"/>
      <c r="M272" s="44"/>
      <c r="N272" s="44"/>
    </row>
    <row r="273" spans="1:14" x14ac:dyDescent="0.25">
      <c r="A273" s="4">
        <v>35</v>
      </c>
      <c r="B273" s="4">
        <v>601037</v>
      </c>
      <c r="C273" s="4" t="s">
        <v>197</v>
      </c>
      <c r="D273" s="4" t="s">
        <v>196</v>
      </c>
      <c r="E273" s="4" t="s">
        <v>195</v>
      </c>
      <c r="F273" s="4" t="s">
        <v>3</v>
      </c>
      <c r="G273" s="4" t="s">
        <v>8</v>
      </c>
      <c r="H273" s="4"/>
      <c r="I273" s="6">
        <v>37330</v>
      </c>
      <c r="J273" s="4">
        <v>9602929982</v>
      </c>
      <c r="K273" s="4" t="s">
        <v>98</v>
      </c>
      <c r="L273" s="4"/>
      <c r="M273" s="44"/>
      <c r="N273" s="44"/>
    </row>
    <row r="274" spans="1:14" x14ac:dyDescent="0.25">
      <c r="A274" s="4">
        <v>36</v>
      </c>
      <c r="B274" s="4">
        <v>603843</v>
      </c>
      <c r="C274" s="4" t="s">
        <v>194</v>
      </c>
      <c r="D274" s="4" t="s">
        <v>193</v>
      </c>
      <c r="E274" s="4" t="s">
        <v>192</v>
      </c>
      <c r="F274" s="4" t="s">
        <v>3</v>
      </c>
      <c r="G274" s="4" t="s">
        <v>8</v>
      </c>
      <c r="H274" s="4"/>
      <c r="I274" s="6">
        <v>37328</v>
      </c>
      <c r="J274" s="4">
        <v>9352601299</v>
      </c>
      <c r="K274" s="4" t="s">
        <v>98</v>
      </c>
      <c r="L274" s="4"/>
      <c r="M274" s="44"/>
      <c r="N274" s="44"/>
    </row>
    <row r="275" spans="1:14" x14ac:dyDescent="0.25">
      <c r="A275" s="4">
        <v>37</v>
      </c>
      <c r="B275" s="4">
        <v>600510</v>
      </c>
      <c r="C275" s="4" t="s">
        <v>179</v>
      </c>
      <c r="D275" s="4" t="s">
        <v>178</v>
      </c>
      <c r="E275" s="4" t="s">
        <v>177</v>
      </c>
      <c r="F275" s="4" t="s">
        <v>3</v>
      </c>
      <c r="G275" s="4" t="s">
        <v>2</v>
      </c>
      <c r="H275" s="4"/>
      <c r="I275" s="6">
        <v>38211</v>
      </c>
      <c r="J275" s="4">
        <v>9828770632</v>
      </c>
      <c r="K275" s="4" t="s">
        <v>98</v>
      </c>
      <c r="L275" s="4"/>
      <c r="M275" s="44"/>
      <c r="N275" s="44"/>
    </row>
    <row r="276" spans="1:14" x14ac:dyDescent="0.25">
      <c r="A276" s="4">
        <v>38</v>
      </c>
      <c r="B276" s="4">
        <v>602040</v>
      </c>
      <c r="C276" s="4" t="s">
        <v>176</v>
      </c>
      <c r="D276" s="4" t="s">
        <v>175</v>
      </c>
      <c r="E276" s="4" t="s">
        <v>174</v>
      </c>
      <c r="F276" s="4" t="s">
        <v>3</v>
      </c>
      <c r="G276" s="4" t="s">
        <v>8</v>
      </c>
      <c r="H276" s="4"/>
      <c r="I276" s="6">
        <v>36655</v>
      </c>
      <c r="J276" s="4">
        <v>9680534274</v>
      </c>
      <c r="K276" s="4" t="s">
        <v>98</v>
      </c>
      <c r="L276" s="4"/>
      <c r="M276" s="44"/>
      <c r="N276" s="44"/>
    </row>
    <row r="277" spans="1:14" x14ac:dyDescent="0.25">
      <c r="A277" s="4">
        <v>39</v>
      </c>
      <c r="B277" s="4">
        <v>601764</v>
      </c>
      <c r="C277" s="4" t="s">
        <v>173</v>
      </c>
      <c r="D277" s="4" t="s">
        <v>172</v>
      </c>
      <c r="E277" s="4" t="s">
        <v>171</v>
      </c>
      <c r="F277" s="4" t="s">
        <v>3</v>
      </c>
      <c r="G277" s="4" t="s">
        <v>8</v>
      </c>
      <c r="H277" s="4"/>
      <c r="I277" s="6">
        <v>36974</v>
      </c>
      <c r="J277" s="4">
        <v>9982102287</v>
      </c>
      <c r="K277" s="4" t="s">
        <v>98</v>
      </c>
      <c r="L277" s="4"/>
      <c r="M277" s="44"/>
      <c r="N277" s="44"/>
    </row>
    <row r="278" spans="1:14" x14ac:dyDescent="0.25">
      <c r="A278" s="4">
        <v>40</v>
      </c>
      <c r="B278" s="4">
        <v>601246</v>
      </c>
      <c r="C278" s="4" t="s">
        <v>170</v>
      </c>
      <c r="D278" s="4" t="s">
        <v>169</v>
      </c>
      <c r="E278" s="4" t="s">
        <v>168</v>
      </c>
      <c r="F278" s="4" t="s">
        <v>3</v>
      </c>
      <c r="G278" s="4" t="s">
        <v>32</v>
      </c>
      <c r="H278" s="4"/>
      <c r="I278" s="6">
        <v>36656</v>
      </c>
      <c r="J278" s="4">
        <v>7023713069</v>
      </c>
      <c r="K278" s="4" t="s">
        <v>98</v>
      </c>
      <c r="L278" s="4"/>
      <c r="M278" s="44"/>
      <c r="N278" s="44"/>
    </row>
    <row r="279" spans="1:14" x14ac:dyDescent="0.25">
      <c r="A279" s="4">
        <v>41</v>
      </c>
      <c r="B279" s="4">
        <v>868448</v>
      </c>
      <c r="C279" s="4" t="s">
        <v>167</v>
      </c>
      <c r="D279" s="4" t="s">
        <v>166</v>
      </c>
      <c r="E279" s="4" t="s">
        <v>99</v>
      </c>
      <c r="F279" s="4" t="s">
        <v>3</v>
      </c>
      <c r="G279" s="4" t="s">
        <v>37</v>
      </c>
      <c r="H279" s="4"/>
      <c r="I279" s="6">
        <v>35905</v>
      </c>
      <c r="J279" s="4">
        <v>8003584682</v>
      </c>
      <c r="K279" s="4" t="s">
        <v>98</v>
      </c>
      <c r="L279" s="4"/>
      <c r="M279" s="44"/>
      <c r="N279" s="44"/>
    </row>
    <row r="280" spans="1:14" x14ac:dyDescent="0.25">
      <c r="A280" s="4">
        <v>42</v>
      </c>
      <c r="B280" s="4">
        <v>863155</v>
      </c>
      <c r="C280" s="4" t="s">
        <v>165</v>
      </c>
      <c r="D280" s="4" t="s">
        <v>164</v>
      </c>
      <c r="E280" s="4" t="s">
        <v>163</v>
      </c>
      <c r="F280" s="4" t="s">
        <v>3</v>
      </c>
      <c r="G280" s="4" t="s">
        <v>37</v>
      </c>
      <c r="H280" s="4"/>
      <c r="I280" s="6">
        <v>36540</v>
      </c>
      <c r="J280" s="4">
        <v>8949341357</v>
      </c>
      <c r="K280" s="4" t="s">
        <v>98</v>
      </c>
      <c r="L280" s="4"/>
      <c r="M280" s="44"/>
      <c r="N280" s="44"/>
    </row>
    <row r="281" spans="1:14" x14ac:dyDescent="0.25">
      <c r="A281" s="4">
        <v>43</v>
      </c>
      <c r="B281" s="4">
        <v>575244</v>
      </c>
      <c r="C281" s="4" t="s">
        <v>350</v>
      </c>
      <c r="D281" s="4" t="s">
        <v>351</v>
      </c>
      <c r="E281" s="4" t="s">
        <v>352</v>
      </c>
      <c r="F281" s="4" t="s">
        <v>3</v>
      </c>
      <c r="G281" s="4" t="s">
        <v>8</v>
      </c>
      <c r="H281" s="4"/>
      <c r="I281" s="6">
        <v>36223</v>
      </c>
      <c r="J281" s="4">
        <v>8306031102</v>
      </c>
      <c r="K281" s="4" t="s">
        <v>98</v>
      </c>
      <c r="L281" s="4"/>
      <c r="M281" s="44"/>
      <c r="N281" s="44"/>
    </row>
    <row r="282" spans="1:14" x14ac:dyDescent="0.25">
      <c r="A282" s="4">
        <v>44</v>
      </c>
      <c r="B282" s="4">
        <v>578713</v>
      </c>
      <c r="C282" s="4" t="s">
        <v>353</v>
      </c>
      <c r="D282" s="4" t="s">
        <v>354</v>
      </c>
      <c r="E282" s="4" t="s">
        <v>180</v>
      </c>
      <c r="F282" s="4" t="s">
        <v>3</v>
      </c>
      <c r="G282" s="4" t="s">
        <v>8</v>
      </c>
      <c r="H282" s="4"/>
      <c r="I282" s="6">
        <v>37537</v>
      </c>
      <c r="J282" s="4">
        <v>9166961953</v>
      </c>
      <c r="K282" s="4" t="s">
        <v>98</v>
      </c>
      <c r="L282" s="4"/>
      <c r="M282" s="44"/>
      <c r="N282" s="44"/>
    </row>
    <row r="283" spans="1:14" x14ac:dyDescent="0.25">
      <c r="A283" s="4">
        <v>45</v>
      </c>
      <c r="B283" s="4">
        <v>603785</v>
      </c>
      <c r="C283" s="4" t="s">
        <v>355</v>
      </c>
      <c r="D283" s="4" t="s">
        <v>356</v>
      </c>
      <c r="E283" s="4" t="s">
        <v>357</v>
      </c>
      <c r="F283" s="4" t="s">
        <v>3</v>
      </c>
      <c r="G283" s="4" t="s">
        <v>8</v>
      </c>
      <c r="H283" s="4"/>
      <c r="I283" s="6">
        <v>36550</v>
      </c>
      <c r="J283" s="4">
        <v>8385064001</v>
      </c>
      <c r="K283" s="4" t="s">
        <v>98</v>
      </c>
      <c r="L283" s="4"/>
      <c r="M283" s="44"/>
      <c r="N283" s="44"/>
    </row>
    <row r="284" spans="1:14" x14ac:dyDescent="0.25">
      <c r="A284" s="4">
        <v>46</v>
      </c>
      <c r="B284" s="4">
        <v>861888</v>
      </c>
      <c r="C284" s="4" t="s">
        <v>358</v>
      </c>
      <c r="D284" s="4" t="s">
        <v>359</v>
      </c>
      <c r="E284" s="4" t="s">
        <v>360</v>
      </c>
      <c r="F284" s="4" t="s">
        <v>3</v>
      </c>
      <c r="G284" s="4" t="s">
        <v>37</v>
      </c>
      <c r="H284" s="4"/>
      <c r="I284" s="6">
        <v>37473</v>
      </c>
      <c r="J284" s="4">
        <v>7742616694</v>
      </c>
      <c r="K284" s="4" t="s">
        <v>98</v>
      </c>
      <c r="L284" s="4"/>
      <c r="M284" s="44"/>
      <c r="N284" s="44"/>
    </row>
    <row r="285" spans="1:14" x14ac:dyDescent="0.25">
      <c r="A285" s="4">
        <v>47</v>
      </c>
      <c r="B285" s="4">
        <v>578806</v>
      </c>
      <c r="C285" s="4" t="s">
        <v>268</v>
      </c>
      <c r="D285" s="4" t="s">
        <v>361</v>
      </c>
      <c r="E285" s="4" t="s">
        <v>123</v>
      </c>
      <c r="F285" s="4" t="s">
        <v>3</v>
      </c>
      <c r="G285" s="4" t="s">
        <v>8</v>
      </c>
      <c r="H285" s="4"/>
      <c r="I285" s="6">
        <v>36618</v>
      </c>
      <c r="J285" s="4">
        <v>9521300674</v>
      </c>
      <c r="K285" s="4" t="s">
        <v>98</v>
      </c>
      <c r="L285" s="4"/>
      <c r="M285" s="44"/>
      <c r="N285" s="44"/>
    </row>
    <row r="286" spans="1:14" x14ac:dyDescent="0.25">
      <c r="A286" s="4">
        <v>48</v>
      </c>
      <c r="B286" s="4">
        <v>891580</v>
      </c>
      <c r="C286" s="4" t="s">
        <v>365</v>
      </c>
      <c r="D286" s="4" t="s">
        <v>366</v>
      </c>
      <c r="E286" s="4" t="s">
        <v>367</v>
      </c>
      <c r="F286" s="4" t="s">
        <v>3</v>
      </c>
      <c r="G286" s="4" t="s">
        <v>8</v>
      </c>
      <c r="H286" s="4"/>
      <c r="I286" s="6">
        <v>35888</v>
      </c>
      <c r="J286" s="4">
        <v>8503959578</v>
      </c>
      <c r="K286" s="4" t="s">
        <v>98</v>
      </c>
      <c r="L286" s="4"/>
      <c r="M286" s="44"/>
      <c r="N286" s="44"/>
    </row>
    <row r="287" spans="1:14" x14ac:dyDescent="0.25">
      <c r="A287" s="4">
        <v>49</v>
      </c>
      <c r="B287" s="4">
        <v>600712</v>
      </c>
      <c r="C287" s="4" t="s">
        <v>154</v>
      </c>
      <c r="D287" s="4" t="s">
        <v>153</v>
      </c>
      <c r="E287" s="4" t="s">
        <v>152</v>
      </c>
      <c r="F287" s="4" t="s">
        <v>3</v>
      </c>
      <c r="G287" s="4" t="s">
        <v>2</v>
      </c>
      <c r="H287" s="4"/>
      <c r="I287" s="6">
        <v>36768</v>
      </c>
      <c r="J287" s="4">
        <v>8769357502</v>
      </c>
      <c r="K287" s="4" t="s">
        <v>98</v>
      </c>
      <c r="L287" s="4"/>
      <c r="M287" s="44"/>
      <c r="N287" s="44"/>
    </row>
    <row r="288" spans="1:14" x14ac:dyDescent="0.25">
      <c r="A288" s="4">
        <v>50</v>
      </c>
      <c r="B288" s="4">
        <v>603206</v>
      </c>
      <c r="C288" s="4" t="s">
        <v>151</v>
      </c>
      <c r="D288" s="4" t="s">
        <v>150</v>
      </c>
      <c r="E288" s="4" t="s">
        <v>149</v>
      </c>
      <c r="F288" s="4" t="s">
        <v>3</v>
      </c>
      <c r="G288" s="4" t="s">
        <v>2</v>
      </c>
      <c r="H288" s="4"/>
      <c r="I288" s="6">
        <v>37053</v>
      </c>
      <c r="J288" s="4">
        <v>9610245955</v>
      </c>
      <c r="K288" s="4" t="s">
        <v>98</v>
      </c>
      <c r="L288" s="4"/>
      <c r="M288" s="44"/>
      <c r="N288" s="44"/>
    </row>
    <row r="289" spans="1:14" x14ac:dyDescent="0.25">
      <c r="A289" s="4">
        <v>51</v>
      </c>
      <c r="B289" s="4">
        <v>603396</v>
      </c>
      <c r="C289" s="4" t="s">
        <v>148</v>
      </c>
      <c r="D289" s="4" t="s">
        <v>147</v>
      </c>
      <c r="E289" s="4" t="s">
        <v>146</v>
      </c>
      <c r="F289" s="4" t="s">
        <v>3</v>
      </c>
      <c r="G289" s="4" t="s">
        <v>2</v>
      </c>
      <c r="H289" s="4"/>
      <c r="I289" s="6">
        <v>37398</v>
      </c>
      <c r="J289" s="4">
        <v>7014508394</v>
      </c>
      <c r="K289" s="4" t="s">
        <v>98</v>
      </c>
      <c r="L289" s="4"/>
      <c r="M289" s="44"/>
      <c r="N289" s="44"/>
    </row>
    <row r="290" spans="1:14" x14ac:dyDescent="0.25">
      <c r="A290" s="4">
        <v>52</v>
      </c>
      <c r="B290" s="4">
        <v>711031</v>
      </c>
      <c r="C290" s="4" t="s">
        <v>368</v>
      </c>
      <c r="D290" s="4" t="s">
        <v>369</v>
      </c>
      <c r="E290" s="4" t="s">
        <v>370</v>
      </c>
      <c r="F290" s="4" t="s">
        <v>3</v>
      </c>
      <c r="G290" s="4" t="s">
        <v>37</v>
      </c>
      <c r="H290" s="4"/>
      <c r="I290" s="6">
        <v>37836</v>
      </c>
      <c r="J290" s="4">
        <v>8003664142</v>
      </c>
      <c r="K290" s="4" t="s">
        <v>98</v>
      </c>
      <c r="L290" s="4"/>
      <c r="M290" s="44"/>
      <c r="N290" s="44"/>
    </row>
    <row r="291" spans="1:14" x14ac:dyDescent="0.25">
      <c r="A291" s="4">
        <v>53</v>
      </c>
      <c r="B291" s="4">
        <v>603702</v>
      </c>
      <c r="C291" s="4" t="s">
        <v>145</v>
      </c>
      <c r="D291" s="4" t="s">
        <v>144</v>
      </c>
      <c r="E291" s="4" t="s">
        <v>143</v>
      </c>
      <c r="F291" s="4" t="s">
        <v>3</v>
      </c>
      <c r="G291" s="4" t="s">
        <v>49</v>
      </c>
      <c r="H291" s="4"/>
      <c r="I291" s="6">
        <v>37631</v>
      </c>
      <c r="J291" s="4">
        <v>7424893508</v>
      </c>
      <c r="K291" s="4" t="s">
        <v>98</v>
      </c>
      <c r="L291" s="4"/>
      <c r="M291" s="44"/>
      <c r="N291" s="44"/>
    </row>
    <row r="292" spans="1:14" x14ac:dyDescent="0.25">
      <c r="A292" s="4">
        <v>54</v>
      </c>
      <c r="B292" s="4">
        <v>740196</v>
      </c>
      <c r="C292" s="4" t="s">
        <v>731</v>
      </c>
      <c r="D292" s="4" t="s">
        <v>732</v>
      </c>
      <c r="E292" s="4" t="s">
        <v>733</v>
      </c>
      <c r="F292" s="4" t="s">
        <v>3</v>
      </c>
      <c r="G292" s="4" t="s">
        <v>8</v>
      </c>
      <c r="H292" s="4"/>
      <c r="I292" s="6">
        <v>36547</v>
      </c>
      <c r="J292" s="4">
        <v>9929295647</v>
      </c>
      <c r="K292" s="4" t="s">
        <v>98</v>
      </c>
      <c r="L292" s="4"/>
      <c r="M292" s="44"/>
      <c r="N292" s="44"/>
    </row>
    <row r="293" spans="1:14" x14ac:dyDescent="0.25">
      <c r="A293" s="4">
        <v>55</v>
      </c>
      <c r="B293" s="4">
        <v>574872</v>
      </c>
      <c r="C293" s="4" t="s">
        <v>142</v>
      </c>
      <c r="D293" s="4" t="s">
        <v>141</v>
      </c>
      <c r="E293" s="4" t="s">
        <v>140</v>
      </c>
      <c r="F293" s="4" t="s">
        <v>3</v>
      </c>
      <c r="G293" s="4" t="s">
        <v>49</v>
      </c>
      <c r="H293" s="4"/>
      <c r="I293" s="6">
        <v>36948</v>
      </c>
      <c r="J293" s="4">
        <v>7300309153</v>
      </c>
      <c r="K293" s="4" t="s">
        <v>98</v>
      </c>
      <c r="L293" s="4"/>
      <c r="M293" s="44"/>
      <c r="N293" s="44"/>
    </row>
    <row r="294" spans="1:14" x14ac:dyDescent="0.25">
      <c r="A294" s="4">
        <v>56</v>
      </c>
      <c r="B294" s="4">
        <v>578413</v>
      </c>
      <c r="C294" s="4" t="s">
        <v>139</v>
      </c>
      <c r="D294" s="4" t="s">
        <v>138</v>
      </c>
      <c r="E294" s="4" t="s">
        <v>137</v>
      </c>
      <c r="F294" s="4" t="s">
        <v>3</v>
      </c>
      <c r="G294" s="4" t="s">
        <v>49</v>
      </c>
      <c r="H294" s="4"/>
      <c r="I294" s="6">
        <v>36781</v>
      </c>
      <c r="J294" s="4">
        <v>9664422951</v>
      </c>
      <c r="K294" s="4" t="s">
        <v>98</v>
      </c>
      <c r="L294" s="4"/>
      <c r="M294" s="44"/>
      <c r="N294" s="44"/>
    </row>
    <row r="295" spans="1:14" x14ac:dyDescent="0.25">
      <c r="A295" s="4">
        <v>57</v>
      </c>
      <c r="B295" s="4">
        <v>596347</v>
      </c>
      <c r="C295" s="4" t="s">
        <v>133</v>
      </c>
      <c r="D295" s="4" t="s">
        <v>132</v>
      </c>
      <c r="E295" s="4" t="s">
        <v>123</v>
      </c>
      <c r="F295" s="4" t="s">
        <v>3</v>
      </c>
      <c r="G295" s="4" t="s">
        <v>32</v>
      </c>
      <c r="H295" s="4"/>
      <c r="I295" s="6">
        <v>37305</v>
      </c>
      <c r="J295" s="4">
        <v>7412907921</v>
      </c>
      <c r="K295" s="4" t="s">
        <v>98</v>
      </c>
      <c r="L295" s="4"/>
      <c r="M295" s="44"/>
      <c r="N295" s="44"/>
    </row>
    <row r="296" spans="1:14" x14ac:dyDescent="0.25">
      <c r="A296" s="4">
        <v>58</v>
      </c>
      <c r="B296" s="4">
        <v>600289</v>
      </c>
      <c r="C296" s="4" t="s">
        <v>131</v>
      </c>
      <c r="D296" s="4" t="s">
        <v>130</v>
      </c>
      <c r="E296" s="4" t="s">
        <v>129</v>
      </c>
      <c r="F296" s="4" t="s">
        <v>3</v>
      </c>
      <c r="G296" s="4" t="s">
        <v>2</v>
      </c>
      <c r="H296" s="4"/>
      <c r="I296" s="6">
        <v>36928</v>
      </c>
      <c r="J296" s="4">
        <v>7877166624</v>
      </c>
      <c r="K296" s="4" t="s">
        <v>98</v>
      </c>
      <c r="L296" s="4"/>
      <c r="M296" s="44"/>
      <c r="N296" s="44"/>
    </row>
    <row r="297" spans="1:14" x14ac:dyDescent="0.25">
      <c r="A297" s="4">
        <v>59</v>
      </c>
      <c r="B297" s="4">
        <v>574955</v>
      </c>
      <c r="C297" s="4" t="s">
        <v>125</v>
      </c>
      <c r="D297" s="4" t="s">
        <v>124</v>
      </c>
      <c r="E297" s="4" t="s">
        <v>123</v>
      </c>
      <c r="F297" s="4" t="s">
        <v>3</v>
      </c>
      <c r="G297" s="4" t="s">
        <v>49</v>
      </c>
      <c r="H297" s="4"/>
      <c r="I297" s="6">
        <v>36347</v>
      </c>
      <c r="J297" s="4">
        <v>9351557300</v>
      </c>
      <c r="K297" s="4" t="s">
        <v>98</v>
      </c>
      <c r="L297" s="4"/>
      <c r="M297" s="44"/>
      <c r="N297" s="44"/>
    </row>
    <row r="298" spans="1:14" x14ac:dyDescent="0.25">
      <c r="A298" s="4">
        <v>60</v>
      </c>
      <c r="B298" s="4">
        <v>579426</v>
      </c>
      <c r="C298" s="4" t="s">
        <v>122</v>
      </c>
      <c r="D298" s="4" t="s">
        <v>121</v>
      </c>
      <c r="E298" s="4" t="s">
        <v>120</v>
      </c>
      <c r="F298" s="4" t="s">
        <v>3</v>
      </c>
      <c r="G298" s="4" t="s">
        <v>49</v>
      </c>
      <c r="H298" s="4"/>
      <c r="I298" s="6">
        <v>36399</v>
      </c>
      <c r="J298" s="4">
        <v>9602217778</v>
      </c>
      <c r="K298" s="4" t="s">
        <v>98</v>
      </c>
      <c r="L298" s="4"/>
      <c r="M298" s="44"/>
      <c r="N298" s="44"/>
    </row>
    <row r="299" spans="1:14" x14ac:dyDescent="0.25">
      <c r="A299" s="4">
        <v>61</v>
      </c>
      <c r="B299" s="4">
        <v>735469</v>
      </c>
      <c r="C299" s="4" t="s">
        <v>113</v>
      </c>
      <c r="D299" s="4" t="s">
        <v>112</v>
      </c>
      <c r="E299" s="4" t="s">
        <v>111</v>
      </c>
      <c r="F299" s="4" t="s">
        <v>3</v>
      </c>
      <c r="G299" s="4" t="s">
        <v>49</v>
      </c>
      <c r="H299" s="4"/>
      <c r="I299" s="6">
        <v>36114</v>
      </c>
      <c r="J299" s="4">
        <v>8875615175</v>
      </c>
      <c r="K299" s="4" t="s">
        <v>98</v>
      </c>
      <c r="L299" s="4"/>
      <c r="M299" s="44"/>
      <c r="N299" s="44"/>
    </row>
    <row r="300" spans="1:14" x14ac:dyDescent="0.25">
      <c r="A300" s="4">
        <v>62</v>
      </c>
      <c r="B300" s="4">
        <v>867716</v>
      </c>
      <c r="C300" s="4" t="s">
        <v>110</v>
      </c>
      <c r="D300" s="4" t="s">
        <v>109</v>
      </c>
      <c r="E300" s="4" t="s">
        <v>108</v>
      </c>
      <c r="F300" s="4" t="s">
        <v>3</v>
      </c>
      <c r="G300" s="4" t="s">
        <v>49</v>
      </c>
      <c r="H300" s="4"/>
      <c r="I300" s="6">
        <v>34868</v>
      </c>
      <c r="J300" s="4">
        <v>9509104056</v>
      </c>
      <c r="K300" s="4" t="s">
        <v>98</v>
      </c>
      <c r="L300" s="4"/>
      <c r="M300" s="44"/>
      <c r="N300" s="44"/>
    </row>
    <row r="301" spans="1:14" x14ac:dyDescent="0.25">
      <c r="A301" s="4">
        <v>63</v>
      </c>
      <c r="B301" s="4">
        <v>577158</v>
      </c>
      <c r="C301" s="4" t="s">
        <v>371</v>
      </c>
      <c r="D301" s="4" t="s">
        <v>372</v>
      </c>
      <c r="E301" s="4" t="s">
        <v>373</v>
      </c>
      <c r="F301" s="4" t="s">
        <v>3</v>
      </c>
      <c r="G301" s="4" t="s">
        <v>49</v>
      </c>
      <c r="H301" s="4"/>
      <c r="I301" s="6">
        <v>35284</v>
      </c>
      <c r="J301" s="4">
        <v>8619692902</v>
      </c>
      <c r="K301" s="4" t="s">
        <v>98</v>
      </c>
      <c r="L301" s="4"/>
      <c r="M301" s="44"/>
      <c r="N301" s="44"/>
    </row>
    <row r="302" spans="1:14" x14ac:dyDescent="0.25">
      <c r="A302" s="4">
        <v>64</v>
      </c>
      <c r="B302" s="4">
        <v>600465</v>
      </c>
      <c r="C302" s="4" t="s">
        <v>374</v>
      </c>
      <c r="D302" s="4" t="s">
        <v>375</v>
      </c>
      <c r="E302" s="4" t="s">
        <v>376</v>
      </c>
      <c r="F302" s="4" t="s">
        <v>3</v>
      </c>
      <c r="G302" s="4" t="s">
        <v>49</v>
      </c>
      <c r="H302" s="4"/>
      <c r="I302" s="6">
        <v>37090</v>
      </c>
      <c r="J302" s="4">
        <v>9252119044</v>
      </c>
      <c r="K302" s="4" t="s">
        <v>98</v>
      </c>
      <c r="L302" s="4"/>
      <c r="M302" s="44"/>
      <c r="N302" s="44"/>
    </row>
    <row r="303" spans="1:14" x14ac:dyDescent="0.25">
      <c r="A303" s="4">
        <v>65</v>
      </c>
      <c r="B303" s="4">
        <v>891738</v>
      </c>
      <c r="C303" s="4" t="s">
        <v>101</v>
      </c>
      <c r="D303" s="4" t="s">
        <v>100</v>
      </c>
      <c r="E303" s="4" t="s">
        <v>99</v>
      </c>
      <c r="F303" s="4" t="s">
        <v>3</v>
      </c>
      <c r="G303" s="4" t="s">
        <v>37</v>
      </c>
      <c r="H303" s="4"/>
      <c r="I303" s="6">
        <v>35032</v>
      </c>
      <c r="J303" s="4">
        <v>9414617229</v>
      </c>
      <c r="K303" s="4" t="s">
        <v>98</v>
      </c>
      <c r="L303" s="4"/>
      <c r="M303" s="44"/>
      <c r="N303" s="44"/>
    </row>
    <row r="304" spans="1:14" x14ac:dyDescent="0.25">
      <c r="A304" s="4">
        <v>66</v>
      </c>
      <c r="B304" s="4">
        <v>603398</v>
      </c>
      <c r="C304" s="4" t="s">
        <v>377</v>
      </c>
      <c r="D304" s="4" t="s">
        <v>378</v>
      </c>
      <c r="E304" s="4" t="s">
        <v>379</v>
      </c>
      <c r="F304" s="4" t="s">
        <v>3</v>
      </c>
      <c r="G304" s="4" t="s">
        <v>49</v>
      </c>
      <c r="H304" s="4"/>
      <c r="I304" s="6">
        <v>37544</v>
      </c>
      <c r="J304" s="4">
        <v>9928274638</v>
      </c>
      <c r="K304" s="4" t="s">
        <v>98</v>
      </c>
      <c r="L304" s="4"/>
      <c r="M304" s="44"/>
      <c r="N304" s="44"/>
    </row>
    <row r="305" spans="1:14" x14ac:dyDescent="0.25">
      <c r="A305" s="4">
        <v>67</v>
      </c>
      <c r="B305" s="4">
        <v>738250</v>
      </c>
      <c r="C305" s="4" t="s">
        <v>380</v>
      </c>
      <c r="D305" s="4" t="s">
        <v>381</v>
      </c>
      <c r="E305" s="4" t="s">
        <v>382</v>
      </c>
      <c r="F305" s="4" t="s">
        <v>3</v>
      </c>
      <c r="G305" s="4" t="s">
        <v>49</v>
      </c>
      <c r="H305" s="4"/>
      <c r="I305" s="6">
        <v>35859</v>
      </c>
      <c r="J305" s="4">
        <v>7742476655</v>
      </c>
      <c r="K305" s="4" t="s">
        <v>98</v>
      </c>
      <c r="L305" s="4"/>
      <c r="M305" s="44"/>
      <c r="N305" s="44"/>
    </row>
    <row r="306" spans="1:14" x14ac:dyDescent="0.25">
      <c r="A306" s="4">
        <v>68</v>
      </c>
      <c r="B306" s="4">
        <v>892917</v>
      </c>
      <c r="C306" s="4" t="s">
        <v>383</v>
      </c>
      <c r="D306" s="4" t="s">
        <v>384</v>
      </c>
      <c r="E306" s="4" t="s">
        <v>385</v>
      </c>
      <c r="F306" s="4" t="s">
        <v>3</v>
      </c>
      <c r="G306" s="4" t="s">
        <v>37</v>
      </c>
      <c r="H306" s="4"/>
      <c r="I306" s="6">
        <v>36664</v>
      </c>
      <c r="J306" s="4">
        <v>8949166360</v>
      </c>
      <c r="K306" s="4" t="s">
        <v>98</v>
      </c>
      <c r="L306" s="4"/>
      <c r="M306" s="44"/>
      <c r="N306" s="44"/>
    </row>
    <row r="307" spans="1:14" x14ac:dyDescent="0.25">
      <c r="A307" s="4">
        <v>69</v>
      </c>
      <c r="B307" s="4">
        <v>830778</v>
      </c>
      <c r="C307" s="4" t="s">
        <v>386</v>
      </c>
      <c r="D307" s="4" t="s">
        <v>25</v>
      </c>
      <c r="E307" s="4" t="s">
        <v>387</v>
      </c>
      <c r="F307" s="4" t="s">
        <v>3</v>
      </c>
      <c r="G307" s="4" t="s">
        <v>37</v>
      </c>
      <c r="H307" s="4"/>
      <c r="I307" s="6">
        <v>34469</v>
      </c>
      <c r="J307" s="4">
        <v>8890272830</v>
      </c>
      <c r="K307" s="4" t="s">
        <v>98</v>
      </c>
      <c r="L307" s="4"/>
      <c r="M307" s="44"/>
      <c r="N307" s="44"/>
    </row>
    <row r="308" spans="1:14" x14ac:dyDescent="0.25">
      <c r="A308" s="4">
        <v>70</v>
      </c>
      <c r="B308" s="4">
        <v>539116</v>
      </c>
      <c r="C308" s="4" t="s">
        <v>751</v>
      </c>
      <c r="D308" s="4" t="s">
        <v>752</v>
      </c>
      <c r="E308" s="4" t="s">
        <v>753</v>
      </c>
      <c r="F308" s="4" t="s">
        <v>3</v>
      </c>
      <c r="G308" s="4" t="s">
        <v>37</v>
      </c>
      <c r="H308" s="4"/>
      <c r="I308" s="6">
        <v>34895</v>
      </c>
      <c r="J308" s="4">
        <v>9680299038</v>
      </c>
      <c r="K308" s="4" t="s">
        <v>98</v>
      </c>
      <c r="L308" s="4"/>
      <c r="M308" s="44"/>
      <c r="N308" s="44"/>
    </row>
    <row r="309" spans="1:14" x14ac:dyDescent="0.25">
      <c r="A309" s="4">
        <v>71</v>
      </c>
      <c r="B309" s="4">
        <v>830687</v>
      </c>
      <c r="C309" s="4" t="s">
        <v>97</v>
      </c>
      <c r="D309" s="4" t="s">
        <v>96</v>
      </c>
      <c r="E309" s="4" t="s">
        <v>95</v>
      </c>
      <c r="F309" s="4" t="s">
        <v>3</v>
      </c>
      <c r="G309" s="4" t="s">
        <v>17</v>
      </c>
      <c r="H309" s="4"/>
      <c r="I309" s="6">
        <v>36821</v>
      </c>
      <c r="J309" s="4">
        <v>9982082063</v>
      </c>
      <c r="K309" s="4" t="s">
        <v>30</v>
      </c>
      <c r="L309" s="4"/>
      <c r="M309" s="44"/>
      <c r="N309" s="44"/>
    </row>
    <row r="310" spans="1:14" x14ac:dyDescent="0.25">
      <c r="A310" s="4">
        <v>72</v>
      </c>
      <c r="B310" s="4">
        <v>600568</v>
      </c>
      <c r="C310" s="4" t="s">
        <v>94</v>
      </c>
      <c r="D310" s="4" t="s">
        <v>93</v>
      </c>
      <c r="E310" s="4" t="s">
        <v>92</v>
      </c>
      <c r="F310" s="4" t="s">
        <v>3</v>
      </c>
      <c r="G310" s="4" t="s">
        <v>49</v>
      </c>
      <c r="H310" s="4"/>
      <c r="I310" s="6">
        <v>37150</v>
      </c>
      <c r="J310" s="4">
        <v>7877928343</v>
      </c>
      <c r="K310" s="4" t="s">
        <v>30</v>
      </c>
      <c r="L310" s="4"/>
      <c r="M310" s="44"/>
      <c r="N310" s="44"/>
    </row>
    <row r="311" spans="1:14" x14ac:dyDescent="0.25">
      <c r="A311" s="4">
        <v>73</v>
      </c>
      <c r="B311" s="4">
        <v>603754</v>
      </c>
      <c r="C311" s="4" t="s">
        <v>91</v>
      </c>
      <c r="D311" s="4" t="s">
        <v>90</v>
      </c>
      <c r="E311" s="4" t="s">
        <v>89</v>
      </c>
      <c r="F311" s="4" t="s">
        <v>3</v>
      </c>
      <c r="G311" s="4" t="s">
        <v>2</v>
      </c>
      <c r="H311" s="4"/>
      <c r="I311" s="6">
        <v>36383</v>
      </c>
      <c r="J311" s="4">
        <v>7976534944</v>
      </c>
      <c r="K311" s="4" t="s">
        <v>30</v>
      </c>
      <c r="L311" s="4"/>
      <c r="M311" s="44"/>
      <c r="N311" s="44"/>
    </row>
    <row r="312" spans="1:14" x14ac:dyDescent="0.25">
      <c r="A312" s="4">
        <v>74</v>
      </c>
      <c r="B312" s="4">
        <v>602648</v>
      </c>
      <c r="C312" s="4" t="s">
        <v>85</v>
      </c>
      <c r="D312" s="4" t="s">
        <v>84</v>
      </c>
      <c r="E312" s="4" t="s">
        <v>83</v>
      </c>
      <c r="F312" s="4" t="s">
        <v>3</v>
      </c>
      <c r="G312" s="4" t="s">
        <v>8</v>
      </c>
      <c r="H312" s="4"/>
      <c r="I312" s="6">
        <v>36768</v>
      </c>
      <c r="J312" s="4">
        <v>9521416699</v>
      </c>
      <c r="K312" s="4" t="s">
        <v>30</v>
      </c>
      <c r="L312" s="4"/>
      <c r="M312" s="44"/>
      <c r="N312" s="44"/>
    </row>
    <row r="313" spans="1:14" x14ac:dyDescent="0.25">
      <c r="A313" s="4">
        <v>75</v>
      </c>
      <c r="B313" s="4">
        <v>601039</v>
      </c>
      <c r="C313" s="4" t="s">
        <v>82</v>
      </c>
      <c r="D313" s="4" t="s">
        <v>81</v>
      </c>
      <c r="E313" s="4" t="s">
        <v>80</v>
      </c>
      <c r="F313" s="4" t="s">
        <v>3</v>
      </c>
      <c r="G313" s="4" t="s">
        <v>8</v>
      </c>
      <c r="H313" s="4" t="s">
        <v>16</v>
      </c>
      <c r="I313" s="6">
        <v>37522</v>
      </c>
      <c r="J313" s="4">
        <v>9929940975</v>
      </c>
      <c r="K313" s="4" t="s">
        <v>30</v>
      </c>
      <c r="L313" s="4"/>
      <c r="M313" s="44"/>
      <c r="N313" s="44"/>
    </row>
    <row r="314" spans="1:14" x14ac:dyDescent="0.25">
      <c r="A314" s="4">
        <v>76</v>
      </c>
      <c r="B314" s="4">
        <v>601309</v>
      </c>
      <c r="C314" s="4" t="s">
        <v>79</v>
      </c>
      <c r="D314" s="4" t="s">
        <v>78</v>
      </c>
      <c r="E314" s="4" t="s">
        <v>77</v>
      </c>
      <c r="F314" s="4" t="s">
        <v>3</v>
      </c>
      <c r="G314" s="4" t="s">
        <v>2</v>
      </c>
      <c r="H314" s="4"/>
      <c r="I314" s="6">
        <v>36693</v>
      </c>
      <c r="J314" s="4">
        <v>9929530242</v>
      </c>
      <c r="K314" s="4" t="s">
        <v>30</v>
      </c>
      <c r="L314" s="4"/>
      <c r="M314" s="44"/>
      <c r="N314" s="44"/>
    </row>
    <row r="315" spans="1:14" x14ac:dyDescent="0.25">
      <c r="A315" s="4">
        <v>77</v>
      </c>
      <c r="B315" s="4">
        <v>868335</v>
      </c>
      <c r="C315" s="4" t="s">
        <v>76</v>
      </c>
      <c r="D315" s="4" t="s">
        <v>75</v>
      </c>
      <c r="E315" s="4" t="s">
        <v>74</v>
      </c>
      <c r="F315" s="4" t="s">
        <v>3</v>
      </c>
      <c r="G315" s="4" t="s">
        <v>17</v>
      </c>
      <c r="H315" s="4"/>
      <c r="I315" s="6">
        <v>37632</v>
      </c>
      <c r="J315" s="4">
        <v>9352787279</v>
      </c>
      <c r="K315" s="4" t="s">
        <v>30</v>
      </c>
      <c r="L315" s="4"/>
      <c r="M315" s="44"/>
      <c r="N315" s="44"/>
    </row>
    <row r="316" spans="1:14" x14ac:dyDescent="0.25">
      <c r="A316" s="4">
        <v>78</v>
      </c>
      <c r="B316" s="4">
        <v>603695</v>
      </c>
      <c r="C316" s="4" t="s">
        <v>70</v>
      </c>
      <c r="D316" s="4" t="s">
        <v>69</v>
      </c>
      <c r="E316" s="4" t="s">
        <v>68</v>
      </c>
      <c r="F316" s="4" t="s">
        <v>3</v>
      </c>
      <c r="G316" s="4" t="s">
        <v>8</v>
      </c>
      <c r="H316" s="4"/>
      <c r="I316" s="6">
        <v>35838</v>
      </c>
      <c r="J316" s="4">
        <v>9530343444</v>
      </c>
      <c r="K316" s="4" t="s">
        <v>30</v>
      </c>
      <c r="L316" s="4"/>
      <c r="M316" s="44"/>
      <c r="N316" s="44"/>
    </row>
    <row r="317" spans="1:14" x14ac:dyDescent="0.25">
      <c r="A317" s="4">
        <v>79</v>
      </c>
      <c r="B317" s="4">
        <v>600473</v>
      </c>
      <c r="C317" s="4" t="s">
        <v>388</v>
      </c>
      <c r="D317" s="4" t="s">
        <v>389</v>
      </c>
      <c r="E317" s="4" t="s">
        <v>390</v>
      </c>
      <c r="F317" s="4" t="s">
        <v>3</v>
      </c>
      <c r="G317" s="4" t="s">
        <v>261</v>
      </c>
      <c r="H317" s="4" t="s">
        <v>16</v>
      </c>
      <c r="I317" s="6">
        <v>36541</v>
      </c>
      <c r="J317" s="4">
        <v>9929640341</v>
      </c>
      <c r="K317" s="4" t="s">
        <v>30</v>
      </c>
      <c r="L317" s="4"/>
      <c r="M317" s="44"/>
      <c r="N317" s="44"/>
    </row>
    <row r="318" spans="1:14" x14ac:dyDescent="0.25">
      <c r="A318" s="4">
        <v>80</v>
      </c>
      <c r="B318" s="4">
        <v>601816</v>
      </c>
      <c r="C318" s="4" t="s">
        <v>391</v>
      </c>
      <c r="D318" s="4" t="s">
        <v>392</v>
      </c>
      <c r="E318" s="4" t="s">
        <v>393</v>
      </c>
      <c r="F318" s="4" t="s">
        <v>3</v>
      </c>
      <c r="G318" s="4" t="s">
        <v>8</v>
      </c>
      <c r="H318" s="4"/>
      <c r="I318" s="6">
        <v>36149</v>
      </c>
      <c r="J318" s="4">
        <v>7689865462</v>
      </c>
      <c r="K318" s="4" t="s">
        <v>30</v>
      </c>
      <c r="L318" s="4"/>
      <c r="M318" s="44"/>
      <c r="N318" s="44"/>
    </row>
    <row r="319" spans="1:14" x14ac:dyDescent="0.25">
      <c r="A319" s="4">
        <v>81</v>
      </c>
      <c r="B319" s="4">
        <v>601721</v>
      </c>
      <c r="C319" s="4" t="s">
        <v>394</v>
      </c>
      <c r="D319" s="4" t="s">
        <v>395</v>
      </c>
      <c r="E319" s="4" t="s">
        <v>396</v>
      </c>
      <c r="F319" s="4" t="s">
        <v>3</v>
      </c>
      <c r="G319" s="4" t="s">
        <v>8</v>
      </c>
      <c r="H319" s="4"/>
      <c r="I319" s="6">
        <v>36149</v>
      </c>
      <c r="J319" s="4">
        <v>8000766101</v>
      </c>
      <c r="K319" s="4" t="s">
        <v>30</v>
      </c>
      <c r="L319" s="4"/>
      <c r="M319" s="44"/>
      <c r="N319" s="44"/>
    </row>
    <row r="320" spans="1:14" x14ac:dyDescent="0.25">
      <c r="A320" s="4">
        <v>82</v>
      </c>
      <c r="B320" s="4">
        <v>601353</v>
      </c>
      <c r="C320" s="4" t="s">
        <v>397</v>
      </c>
      <c r="D320" s="4" t="s">
        <v>398</v>
      </c>
      <c r="E320" s="4" t="s">
        <v>399</v>
      </c>
      <c r="F320" s="4" t="s">
        <v>3</v>
      </c>
      <c r="G320" s="4" t="s">
        <v>8</v>
      </c>
      <c r="H320" s="4"/>
      <c r="I320" s="6">
        <v>36080</v>
      </c>
      <c r="J320" s="4">
        <v>7014721990</v>
      </c>
      <c r="K320" s="4" t="s">
        <v>30</v>
      </c>
      <c r="L320" s="4"/>
      <c r="M320" s="44"/>
      <c r="N320" s="44"/>
    </row>
    <row r="321" spans="1:14" x14ac:dyDescent="0.25">
      <c r="A321" s="4">
        <v>83</v>
      </c>
      <c r="B321" s="4">
        <v>601482</v>
      </c>
      <c r="C321" s="4" t="s">
        <v>400</v>
      </c>
      <c r="D321" s="4" t="s">
        <v>401</v>
      </c>
      <c r="E321" s="4" t="s">
        <v>402</v>
      </c>
      <c r="F321" s="4" t="s">
        <v>3</v>
      </c>
      <c r="G321" s="4" t="s">
        <v>8</v>
      </c>
      <c r="H321" s="4"/>
      <c r="I321" s="6">
        <v>36708</v>
      </c>
      <c r="J321" s="4">
        <v>9602197442</v>
      </c>
      <c r="K321" s="4" t="s">
        <v>30</v>
      </c>
      <c r="L321" s="4"/>
      <c r="M321" s="44"/>
      <c r="N321" s="44"/>
    </row>
    <row r="322" spans="1:14" x14ac:dyDescent="0.25">
      <c r="A322" s="4">
        <v>84</v>
      </c>
      <c r="B322" s="4">
        <v>602460</v>
      </c>
      <c r="C322" s="4" t="s">
        <v>403</v>
      </c>
      <c r="D322" s="4" t="s">
        <v>404</v>
      </c>
      <c r="E322" s="4" t="s">
        <v>405</v>
      </c>
      <c r="F322" s="4" t="s">
        <v>3</v>
      </c>
      <c r="G322" s="4" t="s">
        <v>8</v>
      </c>
      <c r="H322" s="4"/>
      <c r="I322" s="6">
        <v>36527</v>
      </c>
      <c r="J322" s="4">
        <v>8529388751</v>
      </c>
      <c r="K322" s="4" t="s">
        <v>30</v>
      </c>
      <c r="L322" s="4"/>
      <c r="M322" s="44"/>
      <c r="N322" s="44"/>
    </row>
    <row r="323" spans="1:14" x14ac:dyDescent="0.25">
      <c r="A323" s="4">
        <v>85</v>
      </c>
      <c r="B323" s="4">
        <v>602032</v>
      </c>
      <c r="C323" s="4" t="s">
        <v>55</v>
      </c>
      <c r="D323" s="4" t="s">
        <v>54</v>
      </c>
      <c r="E323" s="4" t="s">
        <v>53</v>
      </c>
      <c r="F323" s="4" t="s">
        <v>3</v>
      </c>
      <c r="G323" s="4" t="s">
        <v>49</v>
      </c>
      <c r="H323" s="4"/>
      <c r="I323" s="6">
        <v>36607</v>
      </c>
      <c r="J323" s="4">
        <v>9784642315</v>
      </c>
      <c r="K323" s="4" t="s">
        <v>30</v>
      </c>
      <c r="L323" s="4"/>
      <c r="M323" s="44"/>
      <c r="N323" s="44"/>
    </row>
    <row r="324" spans="1:14" x14ac:dyDescent="0.25">
      <c r="A324" s="4">
        <v>86</v>
      </c>
      <c r="B324" s="4">
        <v>600191</v>
      </c>
      <c r="C324" s="4" t="s">
        <v>52</v>
      </c>
      <c r="D324" s="4" t="s">
        <v>51</v>
      </c>
      <c r="E324" s="4" t="s">
        <v>50</v>
      </c>
      <c r="F324" s="4" t="s">
        <v>3</v>
      </c>
      <c r="G324" s="4" t="s">
        <v>49</v>
      </c>
      <c r="H324" s="4"/>
      <c r="I324" s="6">
        <v>37524</v>
      </c>
      <c r="J324" s="4">
        <v>7297003644</v>
      </c>
      <c r="K324" s="4" t="s">
        <v>30</v>
      </c>
      <c r="L324" s="4"/>
      <c r="M324" s="44"/>
      <c r="N324" s="44"/>
    </row>
    <row r="325" spans="1:14" x14ac:dyDescent="0.25">
      <c r="A325" s="4">
        <v>87</v>
      </c>
      <c r="B325" s="4">
        <v>600757</v>
      </c>
      <c r="C325" s="4" t="s">
        <v>714</v>
      </c>
      <c r="D325" s="4" t="s">
        <v>621</v>
      </c>
      <c r="E325" s="4" t="s">
        <v>622</v>
      </c>
      <c r="F325" s="4" t="s">
        <v>3</v>
      </c>
      <c r="G325" s="4" t="s">
        <v>8</v>
      </c>
      <c r="H325" s="4"/>
      <c r="I325" s="6">
        <v>37275</v>
      </c>
      <c r="J325" s="4">
        <v>9783141472</v>
      </c>
      <c r="K325" s="4" t="s">
        <v>30</v>
      </c>
      <c r="L325" s="4"/>
      <c r="M325" s="44"/>
      <c r="N325" s="44"/>
    </row>
    <row r="326" spans="1:14" x14ac:dyDescent="0.25">
      <c r="A326" s="4">
        <v>88</v>
      </c>
      <c r="B326" s="4">
        <v>835528</v>
      </c>
      <c r="C326" s="4" t="s">
        <v>47</v>
      </c>
      <c r="D326" s="4" t="s">
        <v>46</v>
      </c>
      <c r="E326" s="4" t="s">
        <v>45</v>
      </c>
      <c r="F326" s="4" t="s">
        <v>3</v>
      </c>
      <c r="G326" s="4" t="s">
        <v>2</v>
      </c>
      <c r="H326" s="4" t="s">
        <v>16</v>
      </c>
      <c r="I326" s="6">
        <v>36643</v>
      </c>
      <c r="J326" s="4">
        <v>9602669890</v>
      </c>
      <c r="K326" s="4" t="s">
        <v>30</v>
      </c>
      <c r="L326" s="4"/>
      <c r="M326" s="44"/>
      <c r="N326" s="44"/>
    </row>
    <row r="327" spans="1:14" x14ac:dyDescent="0.25">
      <c r="A327" s="4">
        <v>89</v>
      </c>
      <c r="B327" s="4">
        <v>577812</v>
      </c>
      <c r="C327" s="4" t="s">
        <v>737</v>
      </c>
      <c r="D327" s="4" t="s">
        <v>738</v>
      </c>
      <c r="E327" s="4" t="s">
        <v>739</v>
      </c>
      <c r="F327" s="4" t="s">
        <v>3</v>
      </c>
      <c r="G327" s="4" t="s">
        <v>8</v>
      </c>
      <c r="H327" s="4"/>
      <c r="I327" s="6">
        <v>37130</v>
      </c>
      <c r="J327" s="4">
        <v>7425023892</v>
      </c>
      <c r="K327" s="4" t="s">
        <v>30</v>
      </c>
      <c r="L327" s="4"/>
      <c r="M327" s="44"/>
      <c r="N327" s="44"/>
    </row>
    <row r="328" spans="1:14" x14ac:dyDescent="0.25">
      <c r="A328" s="4">
        <v>90</v>
      </c>
      <c r="B328" s="4">
        <v>866924</v>
      </c>
      <c r="C328" s="4" t="s">
        <v>409</v>
      </c>
      <c r="D328" s="4" t="s">
        <v>410</v>
      </c>
      <c r="E328" s="4" t="s">
        <v>411</v>
      </c>
      <c r="F328" s="4" t="s">
        <v>3</v>
      </c>
      <c r="G328" s="4" t="s">
        <v>49</v>
      </c>
      <c r="H328" s="4"/>
      <c r="I328" s="6">
        <v>36693</v>
      </c>
      <c r="J328" s="4">
        <v>7231003958</v>
      </c>
      <c r="K328" s="4" t="s">
        <v>30</v>
      </c>
      <c r="L328" s="4"/>
      <c r="M328" s="44"/>
      <c r="N328" s="44"/>
    </row>
    <row r="329" spans="1:14" x14ac:dyDescent="0.25">
      <c r="A329" s="4">
        <v>91</v>
      </c>
      <c r="B329" s="4">
        <v>579986</v>
      </c>
      <c r="C329" s="4" t="s">
        <v>412</v>
      </c>
      <c r="D329" s="4" t="s">
        <v>413</v>
      </c>
      <c r="E329" s="4" t="s">
        <v>414</v>
      </c>
      <c r="F329" s="4" t="s">
        <v>3</v>
      </c>
      <c r="G329" s="4" t="s">
        <v>2</v>
      </c>
      <c r="H329" s="4"/>
      <c r="I329" s="6">
        <v>36608</v>
      </c>
      <c r="J329" s="4">
        <v>9166081338</v>
      </c>
      <c r="K329" s="4" t="s">
        <v>30</v>
      </c>
      <c r="L329" s="4"/>
      <c r="M329" s="44"/>
      <c r="N329" s="44"/>
    </row>
    <row r="330" spans="1:14" x14ac:dyDescent="0.25">
      <c r="A330" s="4">
        <v>92</v>
      </c>
      <c r="B330" s="4">
        <v>743123</v>
      </c>
      <c r="C330" s="4" t="s">
        <v>415</v>
      </c>
      <c r="D330" s="4" t="s">
        <v>416</v>
      </c>
      <c r="E330" s="4" t="s">
        <v>417</v>
      </c>
      <c r="F330" s="4" t="s">
        <v>3</v>
      </c>
      <c r="G330" s="4" t="s">
        <v>37</v>
      </c>
      <c r="H330" s="4"/>
      <c r="I330" s="6">
        <v>36693</v>
      </c>
      <c r="J330" s="4">
        <v>9166927640</v>
      </c>
      <c r="K330" s="4" t="s">
        <v>30</v>
      </c>
      <c r="L330" s="4"/>
      <c r="M330" s="44"/>
      <c r="N330" s="44"/>
    </row>
    <row r="331" spans="1:14" x14ac:dyDescent="0.25">
      <c r="A331" s="4">
        <v>93</v>
      </c>
      <c r="B331" s="4">
        <v>621040</v>
      </c>
      <c r="C331" s="4" t="s">
        <v>418</v>
      </c>
      <c r="D331" s="4" t="s">
        <v>419</v>
      </c>
      <c r="E331" s="4" t="s">
        <v>420</v>
      </c>
      <c r="F331" s="4" t="s">
        <v>3</v>
      </c>
      <c r="G331" s="4" t="s">
        <v>37</v>
      </c>
      <c r="H331" s="4"/>
      <c r="I331" s="6">
        <v>37447</v>
      </c>
      <c r="J331" s="4">
        <v>9983142653</v>
      </c>
      <c r="K331" s="4" t="s">
        <v>30</v>
      </c>
      <c r="L331" s="4"/>
      <c r="M331" s="44"/>
      <c r="N331" s="44"/>
    </row>
    <row r="332" spans="1:14" x14ac:dyDescent="0.25">
      <c r="A332" s="4">
        <v>94</v>
      </c>
      <c r="B332" s="4">
        <v>748754</v>
      </c>
      <c r="C332" s="4" t="s">
        <v>421</v>
      </c>
      <c r="D332" s="4" t="s">
        <v>422</v>
      </c>
      <c r="E332" s="4" t="s">
        <v>423</v>
      </c>
      <c r="F332" s="4" t="s">
        <v>3</v>
      </c>
      <c r="G332" s="4" t="s">
        <v>32</v>
      </c>
      <c r="H332" s="4"/>
      <c r="I332" s="6">
        <v>37514</v>
      </c>
      <c r="J332" s="4">
        <v>9784470957</v>
      </c>
      <c r="K332" s="4" t="s">
        <v>30</v>
      </c>
      <c r="L332" s="4"/>
      <c r="M332" s="44"/>
      <c r="N332" s="44"/>
    </row>
    <row r="333" spans="1:14" x14ac:dyDescent="0.25">
      <c r="A333" s="4">
        <v>95</v>
      </c>
      <c r="B333" s="4">
        <v>601722</v>
      </c>
      <c r="C333" s="4" t="s">
        <v>29</v>
      </c>
      <c r="D333" s="4" t="s">
        <v>28</v>
      </c>
      <c r="E333" s="4" t="s">
        <v>27</v>
      </c>
      <c r="F333" s="4" t="s">
        <v>3</v>
      </c>
      <c r="G333" s="4" t="s">
        <v>2</v>
      </c>
      <c r="H333" s="4"/>
      <c r="I333" s="6">
        <v>37433</v>
      </c>
      <c r="J333" s="4">
        <v>7976045480</v>
      </c>
      <c r="K333" s="4" t="s">
        <v>0</v>
      </c>
      <c r="L333" s="4"/>
      <c r="M333" s="44"/>
      <c r="N333" s="44"/>
    </row>
    <row r="334" spans="1:14" x14ac:dyDescent="0.25">
      <c r="A334" s="4">
        <v>96</v>
      </c>
      <c r="B334" s="4">
        <v>600808</v>
      </c>
      <c r="C334" s="4" t="s">
        <v>26</v>
      </c>
      <c r="D334" s="4" t="s">
        <v>25</v>
      </c>
      <c r="E334" s="4" t="s">
        <v>24</v>
      </c>
      <c r="F334" s="4" t="s">
        <v>3</v>
      </c>
      <c r="G334" s="4" t="s">
        <v>2</v>
      </c>
      <c r="H334" s="4" t="s">
        <v>16</v>
      </c>
      <c r="I334" s="6">
        <v>36838</v>
      </c>
      <c r="J334" s="4">
        <v>8290516908</v>
      </c>
      <c r="K334" s="4" t="s">
        <v>0</v>
      </c>
      <c r="L334" s="4"/>
      <c r="M334" s="44"/>
      <c r="N334" s="44"/>
    </row>
    <row r="335" spans="1:14" x14ac:dyDescent="0.25">
      <c r="A335" s="4">
        <v>97</v>
      </c>
      <c r="B335" s="4">
        <v>600910</v>
      </c>
      <c r="C335" s="4" t="s">
        <v>14</v>
      </c>
      <c r="D335" s="4" t="s">
        <v>13</v>
      </c>
      <c r="E335" s="4" t="s">
        <v>12</v>
      </c>
      <c r="F335" s="4" t="s">
        <v>3</v>
      </c>
      <c r="G335" s="4" t="s">
        <v>8</v>
      </c>
      <c r="H335" s="4"/>
      <c r="I335" s="6">
        <v>36418</v>
      </c>
      <c r="J335" s="4">
        <v>9413162081</v>
      </c>
      <c r="K335" s="4" t="s">
        <v>0</v>
      </c>
      <c r="L335" s="4"/>
      <c r="M335" s="44"/>
      <c r="N335" s="44"/>
    </row>
    <row r="336" spans="1:14" x14ac:dyDescent="0.25">
      <c r="A336" s="4">
        <v>98</v>
      </c>
      <c r="B336" s="4">
        <v>825541</v>
      </c>
      <c r="C336" s="4" t="s">
        <v>11</v>
      </c>
      <c r="D336" s="4" t="s">
        <v>10</v>
      </c>
      <c r="E336" s="4" t="s">
        <v>9</v>
      </c>
      <c r="F336" s="4" t="s">
        <v>3</v>
      </c>
      <c r="G336" s="4" t="s">
        <v>8</v>
      </c>
      <c r="H336" s="4"/>
      <c r="I336" s="6">
        <v>35985</v>
      </c>
      <c r="J336" s="4">
        <v>7412881060</v>
      </c>
      <c r="K336" s="4" t="s">
        <v>0</v>
      </c>
      <c r="L336" s="4"/>
      <c r="M336" s="44"/>
      <c r="N336" s="44"/>
    </row>
    <row r="337" spans="1:14" x14ac:dyDescent="0.25">
      <c r="A337" s="4">
        <v>99</v>
      </c>
      <c r="B337" s="4">
        <v>603707</v>
      </c>
      <c r="C337" s="4" t="s">
        <v>6</v>
      </c>
      <c r="D337" s="4" t="s">
        <v>5</v>
      </c>
      <c r="E337" s="4" t="s">
        <v>4</v>
      </c>
      <c r="F337" s="4" t="s">
        <v>3</v>
      </c>
      <c r="G337" s="4" t="s">
        <v>2</v>
      </c>
      <c r="H337" s="4"/>
      <c r="I337" s="6">
        <v>36773</v>
      </c>
      <c r="J337" s="4">
        <v>8690331181</v>
      </c>
      <c r="K337" s="4" t="s">
        <v>0</v>
      </c>
      <c r="L337" s="4"/>
      <c r="M337" s="44"/>
      <c r="N337" s="44"/>
    </row>
    <row r="338" spans="1:14" x14ac:dyDescent="0.25">
      <c r="A338" s="4">
        <v>100</v>
      </c>
      <c r="B338" s="4">
        <v>600094</v>
      </c>
      <c r="C338" s="4" t="s">
        <v>424</v>
      </c>
      <c r="D338" s="4" t="s">
        <v>425</v>
      </c>
      <c r="E338" s="4" t="s">
        <v>426</v>
      </c>
      <c r="F338" s="4" t="s">
        <v>3</v>
      </c>
      <c r="G338" s="4" t="s">
        <v>17</v>
      </c>
      <c r="H338" s="4"/>
      <c r="I338" s="6">
        <v>37337</v>
      </c>
      <c r="J338" s="4">
        <v>8690870686</v>
      </c>
      <c r="K338" s="4" t="s">
        <v>0</v>
      </c>
      <c r="L338" s="4"/>
      <c r="M338" s="44"/>
      <c r="N338" s="44"/>
    </row>
    <row r="339" spans="1:14" x14ac:dyDescent="0.25">
      <c r="A339" s="254"/>
      <c r="B339" s="254"/>
      <c r="C339" s="254"/>
      <c r="D339" s="254"/>
      <c r="E339" s="254"/>
      <c r="F339" s="254"/>
      <c r="G339" s="254"/>
      <c r="H339" s="254"/>
      <c r="I339" s="254"/>
      <c r="J339" s="254"/>
      <c r="K339" s="254"/>
      <c r="L339" s="254"/>
      <c r="M339" s="254"/>
      <c r="N339" s="254"/>
    </row>
    <row r="340" spans="1:14" x14ac:dyDescent="0.25">
      <c r="A340" s="254" t="s">
        <v>794</v>
      </c>
      <c r="B340" s="254"/>
      <c r="C340" s="254"/>
      <c r="D340" s="254"/>
      <c r="E340" s="254"/>
      <c r="F340" s="254"/>
      <c r="G340" s="254"/>
      <c r="H340" s="254"/>
      <c r="I340" s="254"/>
      <c r="J340" s="254"/>
      <c r="K340" s="254"/>
      <c r="L340" s="254"/>
      <c r="M340" s="44"/>
      <c r="N340" s="44"/>
    </row>
    <row r="341" spans="1:14" x14ac:dyDescent="0.25">
      <c r="A341" s="254"/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4"/>
      <c r="N341" s="44"/>
    </row>
  </sheetData>
  <sortState ref="C133:L231">
    <sortCondition ref="C133"/>
  </sortState>
  <mergeCells count="19">
    <mergeCell ref="A130:L130"/>
    <mergeCell ref="A131:L131"/>
    <mergeCell ref="A233:N233"/>
    <mergeCell ref="A101:L101"/>
    <mergeCell ref="A1:L1"/>
    <mergeCell ref="A2:L2"/>
    <mergeCell ref="A67:L67"/>
    <mergeCell ref="A68:L68"/>
    <mergeCell ref="A98:L98"/>
    <mergeCell ref="A102:L102"/>
    <mergeCell ref="A111:L111"/>
    <mergeCell ref="A112:L112"/>
    <mergeCell ref="A123:L123"/>
    <mergeCell ref="A124:L124"/>
    <mergeCell ref="A236:L236"/>
    <mergeCell ref="A237:L237"/>
    <mergeCell ref="A339:N339"/>
    <mergeCell ref="A340:L340"/>
    <mergeCell ref="A341:L341"/>
  </mergeCells>
  <pageMargins left="0.70866141732283472" right="0.23622047244094491" top="0.27559055118110237" bottom="0.26" header="0.31496062992125984" footer="0.31496062992125984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4" workbookViewId="0">
      <selection activeCell="J83" sqref="J83"/>
    </sheetView>
  </sheetViews>
  <sheetFormatPr defaultRowHeight="15" x14ac:dyDescent="0.25"/>
  <cols>
    <col min="3" max="3" width="16.140625" customWidth="1"/>
    <col min="9" max="9" width="12.140625" customWidth="1"/>
    <col min="10" max="10" width="12.42578125" customWidth="1"/>
    <col min="11" max="11" width="17.42578125" customWidth="1"/>
  </cols>
  <sheetData>
    <row r="1" spans="1:12" x14ac:dyDescent="0.25">
      <c r="A1" s="234" t="s">
        <v>311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22.5" x14ac:dyDescent="0.25">
      <c r="A3" s="4" t="s">
        <v>309</v>
      </c>
      <c r="B3" s="4" t="s">
        <v>308</v>
      </c>
      <c r="C3" s="4" t="s">
        <v>307</v>
      </c>
      <c r="D3" s="4" t="s">
        <v>306</v>
      </c>
      <c r="E3" s="4" t="s">
        <v>305</v>
      </c>
      <c r="F3" s="4" t="s">
        <v>304</v>
      </c>
      <c r="G3" s="4" t="s">
        <v>303</v>
      </c>
      <c r="H3" s="4" t="s">
        <v>302</v>
      </c>
      <c r="I3" s="4" t="s">
        <v>301</v>
      </c>
      <c r="J3" s="4" t="s">
        <v>300</v>
      </c>
      <c r="K3" s="4" t="s">
        <v>299</v>
      </c>
      <c r="L3" s="4" t="s">
        <v>298</v>
      </c>
    </row>
    <row r="4" spans="1:12" ht="33.75" x14ac:dyDescent="0.25">
      <c r="A4" s="4">
        <v>1</v>
      </c>
      <c r="B4" s="4">
        <v>602869</v>
      </c>
      <c r="C4" s="4" t="s">
        <v>297</v>
      </c>
      <c r="D4" s="4" t="s">
        <v>296</v>
      </c>
      <c r="E4" s="4" t="s">
        <v>295</v>
      </c>
      <c r="F4" s="4" t="s">
        <v>3</v>
      </c>
      <c r="G4" s="4" t="s">
        <v>2</v>
      </c>
      <c r="H4" s="4"/>
      <c r="I4" s="4" t="s">
        <v>15</v>
      </c>
      <c r="J4" s="6">
        <v>37282</v>
      </c>
      <c r="K4" s="4">
        <v>9462561612</v>
      </c>
      <c r="L4" s="4" t="s">
        <v>98</v>
      </c>
    </row>
    <row r="5" spans="1:12" ht="33.75" x14ac:dyDescent="0.25">
      <c r="A5" s="4">
        <v>2</v>
      </c>
      <c r="B5" s="4">
        <v>601636</v>
      </c>
      <c r="C5" s="4" t="s">
        <v>294</v>
      </c>
      <c r="D5" s="4" t="s">
        <v>293</v>
      </c>
      <c r="E5" s="4" t="s">
        <v>292</v>
      </c>
      <c r="F5" s="4" t="s">
        <v>3</v>
      </c>
      <c r="G5" s="4" t="s">
        <v>17</v>
      </c>
      <c r="H5" s="4"/>
      <c r="I5" s="4" t="s">
        <v>15</v>
      </c>
      <c r="J5" s="6">
        <v>37159</v>
      </c>
      <c r="K5" s="4">
        <v>7742762456</v>
      </c>
      <c r="L5" s="4" t="s">
        <v>98</v>
      </c>
    </row>
    <row r="6" spans="1:12" ht="22.5" x14ac:dyDescent="0.25">
      <c r="A6" s="4">
        <v>3</v>
      </c>
      <c r="B6" s="4">
        <v>602232</v>
      </c>
      <c r="C6" s="4" t="s">
        <v>291</v>
      </c>
      <c r="D6" s="4" t="s">
        <v>290</v>
      </c>
      <c r="E6" s="4" t="s">
        <v>289</v>
      </c>
      <c r="F6" s="4" t="s">
        <v>3</v>
      </c>
      <c r="G6" s="4" t="s">
        <v>8</v>
      </c>
      <c r="H6" s="4" t="s">
        <v>16</v>
      </c>
      <c r="I6" s="4" t="s">
        <v>15</v>
      </c>
      <c r="J6" s="6">
        <v>34397</v>
      </c>
      <c r="K6" s="4">
        <v>7869235618</v>
      </c>
      <c r="L6" s="4" t="s">
        <v>98</v>
      </c>
    </row>
    <row r="7" spans="1:12" ht="33.75" x14ac:dyDescent="0.25">
      <c r="A7" s="4">
        <v>4</v>
      </c>
      <c r="B7" s="4">
        <v>575100</v>
      </c>
      <c r="C7" s="4" t="s">
        <v>288</v>
      </c>
      <c r="D7" s="4" t="s">
        <v>287</v>
      </c>
      <c r="E7" s="4" t="s">
        <v>286</v>
      </c>
      <c r="F7" s="4" t="s">
        <v>3</v>
      </c>
      <c r="G7" s="4" t="s">
        <v>2</v>
      </c>
      <c r="H7" s="4"/>
      <c r="I7" s="4" t="s">
        <v>15</v>
      </c>
      <c r="J7" s="6">
        <v>37182</v>
      </c>
      <c r="K7" s="4">
        <v>8696193371</v>
      </c>
      <c r="L7" s="4" t="s">
        <v>98</v>
      </c>
    </row>
    <row r="8" spans="1:12" ht="22.5" x14ac:dyDescent="0.25">
      <c r="A8" s="4">
        <v>5</v>
      </c>
      <c r="B8" s="4">
        <v>602114</v>
      </c>
      <c r="C8" s="4" t="s">
        <v>285</v>
      </c>
      <c r="D8" s="4" t="s">
        <v>246</v>
      </c>
      <c r="E8" s="4" t="s">
        <v>284</v>
      </c>
      <c r="F8" s="4" t="s">
        <v>3</v>
      </c>
      <c r="G8" s="4" t="s">
        <v>8</v>
      </c>
      <c r="H8" s="4"/>
      <c r="I8" s="4" t="s">
        <v>15</v>
      </c>
      <c r="J8" s="6">
        <v>37447</v>
      </c>
      <c r="K8" s="4">
        <v>9636538870</v>
      </c>
      <c r="L8" s="4" t="s">
        <v>98</v>
      </c>
    </row>
    <row r="9" spans="1:12" ht="22.5" x14ac:dyDescent="0.25">
      <c r="A9" s="4">
        <v>6</v>
      </c>
      <c r="B9" s="4">
        <v>602854</v>
      </c>
      <c r="C9" s="4" t="s">
        <v>283</v>
      </c>
      <c r="D9" s="4" t="s">
        <v>282</v>
      </c>
      <c r="E9" s="4" t="s">
        <v>281</v>
      </c>
      <c r="F9" s="4" t="s">
        <v>3</v>
      </c>
      <c r="G9" s="4" t="s">
        <v>49</v>
      </c>
      <c r="H9" s="4"/>
      <c r="I9" s="4" t="s">
        <v>15</v>
      </c>
      <c r="J9" s="6">
        <v>36896</v>
      </c>
      <c r="K9" s="4">
        <v>8209801275</v>
      </c>
      <c r="L9" s="4" t="s">
        <v>98</v>
      </c>
    </row>
    <row r="10" spans="1:12" ht="33.75" x14ac:dyDescent="0.25">
      <c r="A10" s="4">
        <v>7</v>
      </c>
      <c r="B10" s="4">
        <v>602477</v>
      </c>
      <c r="C10" s="4" t="s">
        <v>280</v>
      </c>
      <c r="D10" s="4" t="s">
        <v>275</v>
      </c>
      <c r="E10" s="4" t="s">
        <v>279</v>
      </c>
      <c r="F10" s="4" t="s">
        <v>3</v>
      </c>
      <c r="G10" s="4" t="s">
        <v>49</v>
      </c>
      <c r="H10" s="4"/>
      <c r="I10" s="4" t="s">
        <v>15</v>
      </c>
      <c r="J10" s="6">
        <v>36255</v>
      </c>
      <c r="K10" s="4">
        <v>9649203023</v>
      </c>
      <c r="L10" s="4" t="s">
        <v>98</v>
      </c>
    </row>
    <row r="11" spans="1:12" ht="33.75" x14ac:dyDescent="0.25">
      <c r="A11" s="4">
        <v>8</v>
      </c>
      <c r="B11" s="4">
        <v>600946</v>
      </c>
      <c r="C11" s="4" t="s">
        <v>278</v>
      </c>
      <c r="D11" s="4" t="s">
        <v>277</v>
      </c>
      <c r="E11" s="4" t="s">
        <v>140</v>
      </c>
      <c r="F11" s="4" t="s">
        <v>3</v>
      </c>
      <c r="G11" s="4" t="s">
        <v>8</v>
      </c>
      <c r="H11" s="4"/>
      <c r="I11" s="4" t="s">
        <v>15</v>
      </c>
      <c r="J11" s="6">
        <v>36692</v>
      </c>
      <c r="K11" s="4">
        <v>9602864264</v>
      </c>
      <c r="L11" s="4" t="s">
        <v>98</v>
      </c>
    </row>
    <row r="12" spans="1:12" ht="33.75" x14ac:dyDescent="0.25">
      <c r="A12" s="4">
        <v>9</v>
      </c>
      <c r="B12" s="4">
        <v>601139</v>
      </c>
      <c r="C12" s="4" t="s">
        <v>276</v>
      </c>
      <c r="D12" s="4" t="s">
        <v>275</v>
      </c>
      <c r="E12" s="4" t="s">
        <v>274</v>
      </c>
      <c r="F12" s="4" t="s">
        <v>3</v>
      </c>
      <c r="G12" s="4" t="s">
        <v>17</v>
      </c>
      <c r="H12" s="4"/>
      <c r="I12" s="4" t="s">
        <v>15</v>
      </c>
      <c r="J12" s="6">
        <v>33667</v>
      </c>
      <c r="K12" s="4">
        <v>7357111547</v>
      </c>
      <c r="L12" s="4" t="s">
        <v>98</v>
      </c>
    </row>
    <row r="13" spans="1:12" ht="33.75" x14ac:dyDescent="0.25">
      <c r="A13" s="4">
        <v>10</v>
      </c>
      <c r="B13" s="4">
        <v>600333</v>
      </c>
      <c r="C13" s="4" t="s">
        <v>273</v>
      </c>
      <c r="D13" s="4" t="s">
        <v>272</v>
      </c>
      <c r="E13" s="4" t="s">
        <v>271</v>
      </c>
      <c r="F13" s="4" t="s">
        <v>3</v>
      </c>
      <c r="G13" s="4" t="s">
        <v>49</v>
      </c>
      <c r="H13" s="4"/>
      <c r="I13" s="4" t="s">
        <v>15</v>
      </c>
      <c r="J13" s="6">
        <v>37600</v>
      </c>
      <c r="K13" s="4">
        <v>9660414128</v>
      </c>
      <c r="L13" s="4" t="s">
        <v>98</v>
      </c>
    </row>
    <row r="14" spans="1:12" ht="33.75" x14ac:dyDescent="0.25">
      <c r="A14" s="4">
        <v>11</v>
      </c>
      <c r="B14" s="4">
        <v>601844</v>
      </c>
      <c r="C14" s="4" t="s">
        <v>270</v>
      </c>
      <c r="D14" s="4" t="s">
        <v>269</v>
      </c>
      <c r="E14" s="4" t="s">
        <v>268</v>
      </c>
      <c r="F14" s="4" t="s">
        <v>3</v>
      </c>
      <c r="G14" s="4" t="s">
        <v>8</v>
      </c>
      <c r="H14" s="4"/>
      <c r="I14" s="4" t="s">
        <v>15</v>
      </c>
      <c r="J14" s="6">
        <v>36723</v>
      </c>
      <c r="K14" s="4">
        <v>7073545431</v>
      </c>
      <c r="L14" s="4" t="s">
        <v>98</v>
      </c>
    </row>
    <row r="15" spans="1:12" ht="22.5" x14ac:dyDescent="0.25">
      <c r="A15" s="4">
        <v>12</v>
      </c>
      <c r="B15" s="4">
        <v>601905</v>
      </c>
      <c r="C15" s="4" t="s">
        <v>263</v>
      </c>
      <c r="D15" s="4" t="s">
        <v>187</v>
      </c>
      <c r="E15" s="4" t="s">
        <v>262</v>
      </c>
      <c r="F15" s="4" t="s">
        <v>3</v>
      </c>
      <c r="G15" s="4" t="s">
        <v>261</v>
      </c>
      <c r="H15" s="4"/>
      <c r="I15" s="4" t="s">
        <v>15</v>
      </c>
      <c r="J15" s="6">
        <v>37067</v>
      </c>
      <c r="K15" s="4">
        <v>9799965463</v>
      </c>
      <c r="L15" s="4" t="s">
        <v>98</v>
      </c>
    </row>
    <row r="16" spans="1:12" ht="22.5" x14ac:dyDescent="0.25">
      <c r="A16" s="4">
        <v>13</v>
      </c>
      <c r="B16" s="4">
        <v>600528</v>
      </c>
      <c r="C16" s="4" t="s">
        <v>257</v>
      </c>
      <c r="D16" s="4" t="s">
        <v>256</v>
      </c>
      <c r="E16" s="4" t="s">
        <v>255</v>
      </c>
      <c r="F16" s="4" t="s">
        <v>3</v>
      </c>
      <c r="G16" s="4" t="s">
        <v>49</v>
      </c>
      <c r="H16" s="4" t="s">
        <v>254</v>
      </c>
      <c r="I16" s="4" t="s">
        <v>15</v>
      </c>
      <c r="J16" s="6">
        <v>33725</v>
      </c>
      <c r="K16" s="4">
        <v>7976799320</v>
      </c>
      <c r="L16" s="4" t="s">
        <v>98</v>
      </c>
    </row>
    <row r="17" spans="1:12" ht="22.5" x14ac:dyDescent="0.25">
      <c r="A17" s="4">
        <v>14</v>
      </c>
      <c r="B17" s="4">
        <v>600573</v>
      </c>
      <c r="C17" s="4" t="s">
        <v>253</v>
      </c>
      <c r="D17" s="4" t="s">
        <v>252</v>
      </c>
      <c r="E17" s="4" t="s">
        <v>251</v>
      </c>
      <c r="F17" s="4" t="s">
        <v>3</v>
      </c>
      <c r="G17" s="4" t="s">
        <v>17</v>
      </c>
      <c r="H17" s="4" t="s">
        <v>250</v>
      </c>
      <c r="I17" s="4" t="s">
        <v>15</v>
      </c>
      <c r="J17" s="6">
        <v>35049</v>
      </c>
      <c r="K17" s="4">
        <v>9413982755</v>
      </c>
      <c r="L17" s="4" t="s">
        <v>98</v>
      </c>
    </row>
    <row r="18" spans="1:12" ht="22.5" x14ac:dyDescent="0.25">
      <c r="A18" s="4">
        <v>15</v>
      </c>
      <c r="B18" s="4">
        <v>603461</v>
      </c>
      <c r="C18" s="4" t="s">
        <v>249</v>
      </c>
      <c r="D18" s="4" t="s">
        <v>248</v>
      </c>
      <c r="E18" s="4" t="s">
        <v>228</v>
      </c>
      <c r="F18" s="4" t="s">
        <v>3</v>
      </c>
      <c r="G18" s="4" t="s">
        <v>8</v>
      </c>
      <c r="H18" s="4"/>
      <c r="I18" s="4" t="s">
        <v>15</v>
      </c>
      <c r="J18" s="6">
        <v>36659</v>
      </c>
      <c r="K18" s="4">
        <v>9001912704</v>
      </c>
      <c r="L18" s="4" t="s">
        <v>98</v>
      </c>
    </row>
    <row r="19" spans="1:12" ht="22.5" x14ac:dyDescent="0.25">
      <c r="A19" s="4">
        <v>16</v>
      </c>
      <c r="B19" s="4">
        <v>600226</v>
      </c>
      <c r="C19" s="4" t="s">
        <v>247</v>
      </c>
      <c r="D19" s="4" t="s">
        <v>246</v>
      </c>
      <c r="E19" s="4" t="s">
        <v>245</v>
      </c>
      <c r="F19" s="4" t="s">
        <v>3</v>
      </c>
      <c r="G19" s="4" t="s">
        <v>32</v>
      </c>
      <c r="H19" s="4"/>
      <c r="I19" s="4" t="s">
        <v>15</v>
      </c>
      <c r="J19" s="6">
        <v>37472</v>
      </c>
      <c r="K19" s="4">
        <v>8949915240</v>
      </c>
      <c r="L19" s="4" t="s">
        <v>98</v>
      </c>
    </row>
    <row r="20" spans="1:12" ht="33.75" x14ac:dyDescent="0.25">
      <c r="A20" s="4">
        <v>17</v>
      </c>
      <c r="B20" s="4">
        <v>602208</v>
      </c>
      <c r="C20" s="4" t="s">
        <v>244</v>
      </c>
      <c r="D20" s="4" t="s">
        <v>243</v>
      </c>
      <c r="E20" s="4" t="s">
        <v>242</v>
      </c>
      <c r="F20" s="4" t="s">
        <v>3</v>
      </c>
      <c r="G20" s="4" t="s">
        <v>17</v>
      </c>
      <c r="H20" s="4"/>
      <c r="I20" s="4" t="s">
        <v>15</v>
      </c>
      <c r="J20" s="6">
        <v>35858</v>
      </c>
      <c r="K20" s="4">
        <v>9636077729</v>
      </c>
      <c r="L20" s="4" t="s">
        <v>98</v>
      </c>
    </row>
    <row r="21" spans="1:12" ht="33.75" x14ac:dyDescent="0.25">
      <c r="A21" s="4">
        <v>18</v>
      </c>
      <c r="B21" s="4">
        <v>600965</v>
      </c>
      <c r="C21" s="4" t="s">
        <v>241</v>
      </c>
      <c r="D21" s="4" t="s">
        <v>240</v>
      </c>
      <c r="E21" s="4" t="s">
        <v>239</v>
      </c>
      <c r="F21" s="4" t="s">
        <v>3</v>
      </c>
      <c r="G21" s="4" t="s">
        <v>17</v>
      </c>
      <c r="H21" s="4"/>
      <c r="I21" s="4" t="s">
        <v>15</v>
      </c>
      <c r="J21" s="6">
        <v>31051</v>
      </c>
      <c r="K21" s="4">
        <v>9829319843</v>
      </c>
      <c r="L21" s="4" t="s">
        <v>98</v>
      </c>
    </row>
    <row r="22" spans="1:12" ht="33.75" x14ac:dyDescent="0.25">
      <c r="A22" s="4">
        <v>19</v>
      </c>
      <c r="B22" s="4">
        <v>601295</v>
      </c>
      <c r="C22" s="4" t="s">
        <v>238</v>
      </c>
      <c r="D22" s="4" t="s">
        <v>237</v>
      </c>
      <c r="E22" s="4" t="s">
        <v>236</v>
      </c>
      <c r="F22" s="4" t="s">
        <v>3</v>
      </c>
      <c r="G22" s="4" t="s">
        <v>17</v>
      </c>
      <c r="H22" s="4"/>
      <c r="I22" s="4" t="s">
        <v>15</v>
      </c>
      <c r="J22" s="6">
        <v>37544</v>
      </c>
      <c r="K22" s="4">
        <v>8003521990</v>
      </c>
      <c r="L22" s="4" t="s">
        <v>98</v>
      </c>
    </row>
    <row r="23" spans="1:12" ht="33.75" x14ac:dyDescent="0.25">
      <c r="A23" s="4">
        <v>20</v>
      </c>
      <c r="B23" s="4">
        <v>602168</v>
      </c>
      <c r="C23" s="4" t="s">
        <v>235</v>
      </c>
      <c r="D23" s="4" t="s">
        <v>234</v>
      </c>
      <c r="E23" s="4" t="s">
        <v>233</v>
      </c>
      <c r="F23" s="4" t="s">
        <v>3</v>
      </c>
      <c r="G23" s="4" t="s">
        <v>17</v>
      </c>
      <c r="H23" s="4" t="s">
        <v>16</v>
      </c>
      <c r="I23" s="4" t="s">
        <v>15</v>
      </c>
      <c r="J23" s="6">
        <v>34554</v>
      </c>
      <c r="K23" s="4">
        <v>9024214198</v>
      </c>
      <c r="L23" s="4" t="s">
        <v>98</v>
      </c>
    </row>
    <row r="24" spans="1:12" ht="33.75" x14ac:dyDescent="0.25">
      <c r="A24" s="4">
        <v>21</v>
      </c>
      <c r="B24" s="4">
        <v>575177</v>
      </c>
      <c r="C24" s="4" t="s">
        <v>232</v>
      </c>
      <c r="D24" s="4" t="s">
        <v>231</v>
      </c>
      <c r="E24" s="4" t="s">
        <v>134</v>
      </c>
      <c r="F24" s="4" t="s">
        <v>3</v>
      </c>
      <c r="G24" s="4" t="s">
        <v>8</v>
      </c>
      <c r="H24" s="4"/>
      <c r="I24" s="4" t="s">
        <v>15</v>
      </c>
      <c r="J24" s="6">
        <v>35045</v>
      </c>
      <c r="K24" s="4">
        <v>9829349155</v>
      </c>
      <c r="L24" s="4" t="s">
        <v>98</v>
      </c>
    </row>
    <row r="25" spans="1:12" ht="22.5" x14ac:dyDescent="0.25">
      <c r="A25" s="4">
        <v>22</v>
      </c>
      <c r="B25" s="4">
        <v>600517</v>
      </c>
      <c r="C25" s="4" t="s">
        <v>230</v>
      </c>
      <c r="D25" s="4" t="s">
        <v>229</v>
      </c>
      <c r="E25" s="4" t="s">
        <v>228</v>
      </c>
      <c r="F25" s="4" t="s">
        <v>3</v>
      </c>
      <c r="G25" s="4" t="s">
        <v>8</v>
      </c>
      <c r="H25" s="4"/>
      <c r="I25" s="4" t="s">
        <v>15</v>
      </c>
      <c r="J25" s="6">
        <v>37631</v>
      </c>
      <c r="K25" s="4">
        <v>9672037480</v>
      </c>
      <c r="L25" s="4" t="s">
        <v>98</v>
      </c>
    </row>
    <row r="26" spans="1:12" ht="45" x14ac:dyDescent="0.25">
      <c r="A26" s="4">
        <v>23</v>
      </c>
      <c r="B26" s="4">
        <v>600894</v>
      </c>
      <c r="C26" s="4" t="s">
        <v>227</v>
      </c>
      <c r="D26" s="4" t="s">
        <v>226</v>
      </c>
      <c r="E26" s="4" t="s">
        <v>225</v>
      </c>
      <c r="F26" s="4" t="s">
        <v>3</v>
      </c>
      <c r="G26" s="4" t="s">
        <v>49</v>
      </c>
      <c r="H26" s="4"/>
      <c r="I26" s="4" t="s">
        <v>15</v>
      </c>
      <c r="J26" s="6">
        <v>36047</v>
      </c>
      <c r="K26" s="4">
        <v>9928532646</v>
      </c>
      <c r="L26" s="4" t="s">
        <v>98</v>
      </c>
    </row>
    <row r="27" spans="1:12" ht="22.5" x14ac:dyDescent="0.25">
      <c r="A27" s="4">
        <v>24</v>
      </c>
      <c r="B27" s="4">
        <v>834213</v>
      </c>
      <c r="C27" s="4" t="s">
        <v>224</v>
      </c>
      <c r="D27" s="4" t="s">
        <v>25</v>
      </c>
      <c r="E27" s="4" t="s">
        <v>223</v>
      </c>
      <c r="F27" s="4" t="s">
        <v>3</v>
      </c>
      <c r="G27" s="4" t="s">
        <v>49</v>
      </c>
      <c r="H27" s="4"/>
      <c r="I27" s="4" t="s">
        <v>15</v>
      </c>
      <c r="J27" s="6">
        <v>36781</v>
      </c>
      <c r="K27" s="4">
        <v>9529376646</v>
      </c>
      <c r="L27" s="4" t="s">
        <v>98</v>
      </c>
    </row>
    <row r="28" spans="1:12" ht="33.75" x14ac:dyDescent="0.25">
      <c r="A28" s="4">
        <v>25</v>
      </c>
      <c r="B28" s="4">
        <v>601296</v>
      </c>
      <c r="C28" s="4" t="s">
        <v>222</v>
      </c>
      <c r="D28" s="4" t="s">
        <v>221</v>
      </c>
      <c r="E28" s="4" t="s">
        <v>12</v>
      </c>
      <c r="F28" s="4" t="s">
        <v>3</v>
      </c>
      <c r="G28" s="4" t="s">
        <v>2</v>
      </c>
      <c r="H28" s="4"/>
      <c r="I28" s="4" t="s">
        <v>1</v>
      </c>
      <c r="J28" s="6">
        <v>36571</v>
      </c>
      <c r="K28" s="4">
        <v>7852076967</v>
      </c>
      <c r="L28" s="4" t="s">
        <v>98</v>
      </c>
    </row>
    <row r="29" spans="1:12" ht="33.75" x14ac:dyDescent="0.25">
      <c r="A29" s="4">
        <v>26</v>
      </c>
      <c r="B29" s="4">
        <v>602066</v>
      </c>
      <c r="C29" s="4" t="s">
        <v>220</v>
      </c>
      <c r="D29" s="4" t="s">
        <v>219</v>
      </c>
      <c r="E29" s="4" t="s">
        <v>218</v>
      </c>
      <c r="F29" s="4" t="s">
        <v>3</v>
      </c>
      <c r="G29" s="4" t="s">
        <v>32</v>
      </c>
      <c r="H29" s="4"/>
      <c r="I29" s="4" t="s">
        <v>31</v>
      </c>
      <c r="J29" s="6">
        <v>34885</v>
      </c>
      <c r="K29" s="4">
        <v>7851932525</v>
      </c>
      <c r="L29" s="4" t="s">
        <v>98</v>
      </c>
    </row>
    <row r="30" spans="1:12" ht="33.75" x14ac:dyDescent="0.25">
      <c r="A30" s="4">
        <v>27</v>
      </c>
      <c r="B30" s="4">
        <v>577934</v>
      </c>
      <c r="C30" s="4" t="s">
        <v>217</v>
      </c>
      <c r="D30" s="4" t="s">
        <v>216</v>
      </c>
      <c r="E30" s="4" t="s">
        <v>215</v>
      </c>
      <c r="F30" s="4" t="s">
        <v>3</v>
      </c>
      <c r="G30" s="4" t="s">
        <v>8</v>
      </c>
      <c r="H30" s="4"/>
      <c r="I30" s="4" t="s">
        <v>7</v>
      </c>
      <c r="J30" s="6">
        <v>36228</v>
      </c>
      <c r="K30" s="4">
        <v>9829474875</v>
      </c>
      <c r="L30" s="4" t="s">
        <v>98</v>
      </c>
    </row>
    <row r="31" spans="1:12" ht="33.75" x14ac:dyDescent="0.25">
      <c r="A31" s="4">
        <v>28</v>
      </c>
      <c r="B31" s="4">
        <v>827609</v>
      </c>
      <c r="C31" s="4" t="s">
        <v>214</v>
      </c>
      <c r="D31" s="4" t="s">
        <v>213</v>
      </c>
      <c r="E31" s="4" t="s">
        <v>212</v>
      </c>
      <c r="F31" s="4" t="s">
        <v>3</v>
      </c>
      <c r="G31" s="4" t="s">
        <v>8</v>
      </c>
      <c r="H31" s="4"/>
      <c r="I31" s="4" t="s">
        <v>7</v>
      </c>
      <c r="J31" s="6">
        <v>37300</v>
      </c>
      <c r="K31" s="4">
        <v>8005802732</v>
      </c>
      <c r="L31" s="4" t="s">
        <v>98</v>
      </c>
    </row>
    <row r="32" spans="1:12" ht="45" x14ac:dyDescent="0.25">
      <c r="A32" s="4">
        <v>29</v>
      </c>
      <c r="B32" s="4">
        <v>574443</v>
      </c>
      <c r="C32" s="4" t="s">
        <v>211</v>
      </c>
      <c r="D32" s="4" t="s">
        <v>210</v>
      </c>
      <c r="E32" s="4" t="s">
        <v>99</v>
      </c>
      <c r="F32" s="4" t="s">
        <v>3</v>
      </c>
      <c r="G32" s="4" t="s">
        <v>8</v>
      </c>
      <c r="H32" s="4"/>
      <c r="I32" s="4" t="s">
        <v>7</v>
      </c>
      <c r="J32" s="6">
        <v>37080</v>
      </c>
      <c r="K32" s="4">
        <v>8000295443</v>
      </c>
      <c r="L32" s="4" t="s">
        <v>98</v>
      </c>
    </row>
    <row r="33" spans="1:12" ht="22.5" x14ac:dyDescent="0.25">
      <c r="A33" s="4">
        <v>30</v>
      </c>
      <c r="B33" s="4">
        <v>600071</v>
      </c>
      <c r="C33" s="4" t="s">
        <v>209</v>
      </c>
      <c r="D33" s="4" t="s">
        <v>208</v>
      </c>
      <c r="E33" s="4" t="s">
        <v>207</v>
      </c>
      <c r="F33" s="4" t="s">
        <v>3</v>
      </c>
      <c r="G33" s="4" t="s">
        <v>8</v>
      </c>
      <c r="H33" s="4"/>
      <c r="I33" s="4" t="s">
        <v>7</v>
      </c>
      <c r="J33" s="6">
        <v>36342</v>
      </c>
      <c r="K33" s="4">
        <v>9057269947</v>
      </c>
      <c r="L33" s="4" t="s">
        <v>98</v>
      </c>
    </row>
    <row r="34" spans="1:12" ht="45" x14ac:dyDescent="0.25">
      <c r="A34" s="4">
        <v>31</v>
      </c>
      <c r="B34" s="4">
        <v>600564</v>
      </c>
      <c r="C34" s="4" t="s">
        <v>200</v>
      </c>
      <c r="D34" s="4" t="s">
        <v>199</v>
      </c>
      <c r="E34" s="4" t="s">
        <v>198</v>
      </c>
      <c r="F34" s="4" t="s">
        <v>3</v>
      </c>
      <c r="G34" s="4" t="s">
        <v>2</v>
      </c>
      <c r="H34" s="4"/>
      <c r="I34" s="4" t="s">
        <v>1</v>
      </c>
      <c r="J34" s="6">
        <v>37474</v>
      </c>
      <c r="K34" s="4">
        <v>9929262821</v>
      </c>
      <c r="L34" s="4" t="s">
        <v>98</v>
      </c>
    </row>
    <row r="35" spans="1:12" ht="22.5" x14ac:dyDescent="0.25">
      <c r="A35" s="4">
        <v>32</v>
      </c>
      <c r="B35" s="4">
        <v>601037</v>
      </c>
      <c r="C35" s="4" t="s">
        <v>197</v>
      </c>
      <c r="D35" s="4" t="s">
        <v>196</v>
      </c>
      <c r="E35" s="4" t="s">
        <v>195</v>
      </c>
      <c r="F35" s="4" t="s">
        <v>3</v>
      </c>
      <c r="G35" s="4" t="s">
        <v>8</v>
      </c>
      <c r="H35" s="4"/>
      <c r="I35" s="4" t="s">
        <v>7</v>
      </c>
      <c r="J35" s="6">
        <v>37330</v>
      </c>
      <c r="K35" s="4">
        <v>9602929982</v>
      </c>
      <c r="L35" s="4" t="s">
        <v>98</v>
      </c>
    </row>
    <row r="36" spans="1:12" ht="22.5" x14ac:dyDescent="0.25">
      <c r="A36" s="4">
        <v>33</v>
      </c>
      <c r="B36" s="4">
        <v>603843</v>
      </c>
      <c r="C36" s="4" t="s">
        <v>194</v>
      </c>
      <c r="D36" s="4" t="s">
        <v>193</v>
      </c>
      <c r="E36" s="4" t="s">
        <v>192</v>
      </c>
      <c r="F36" s="4" t="s">
        <v>3</v>
      </c>
      <c r="G36" s="4" t="s">
        <v>8</v>
      </c>
      <c r="H36" s="4"/>
      <c r="I36" s="4" t="s">
        <v>7</v>
      </c>
      <c r="J36" s="6">
        <v>37328</v>
      </c>
      <c r="K36" s="4">
        <v>9352601299</v>
      </c>
      <c r="L36" s="4" t="s">
        <v>98</v>
      </c>
    </row>
    <row r="37" spans="1:12" ht="33.75" x14ac:dyDescent="0.25">
      <c r="A37" s="4">
        <v>34</v>
      </c>
      <c r="B37" s="4">
        <v>600510</v>
      </c>
      <c r="C37" s="4" t="s">
        <v>179</v>
      </c>
      <c r="D37" s="4" t="s">
        <v>178</v>
      </c>
      <c r="E37" s="4" t="s">
        <v>177</v>
      </c>
      <c r="F37" s="4" t="s">
        <v>3</v>
      </c>
      <c r="G37" s="4" t="s">
        <v>2</v>
      </c>
      <c r="H37" s="4"/>
      <c r="I37" s="4" t="s">
        <v>1</v>
      </c>
      <c r="J37" s="6">
        <v>38211</v>
      </c>
      <c r="K37" s="4">
        <v>9828770632</v>
      </c>
      <c r="L37" s="4" t="s">
        <v>98</v>
      </c>
    </row>
    <row r="38" spans="1:12" ht="33.75" x14ac:dyDescent="0.25">
      <c r="A38" s="4">
        <v>35</v>
      </c>
      <c r="B38" s="4">
        <v>602040</v>
      </c>
      <c r="C38" s="4" t="s">
        <v>176</v>
      </c>
      <c r="D38" s="4" t="s">
        <v>175</v>
      </c>
      <c r="E38" s="4" t="s">
        <v>174</v>
      </c>
      <c r="F38" s="4" t="s">
        <v>3</v>
      </c>
      <c r="G38" s="4" t="s">
        <v>8</v>
      </c>
      <c r="H38" s="4"/>
      <c r="I38" s="4" t="s">
        <v>7</v>
      </c>
      <c r="J38" s="6">
        <v>36655</v>
      </c>
      <c r="K38" s="4">
        <v>9680534274</v>
      </c>
      <c r="L38" s="4" t="s">
        <v>98</v>
      </c>
    </row>
    <row r="39" spans="1:12" ht="33.75" x14ac:dyDescent="0.25">
      <c r="A39" s="4">
        <v>36</v>
      </c>
      <c r="B39" s="4">
        <v>601764</v>
      </c>
      <c r="C39" s="4" t="s">
        <v>173</v>
      </c>
      <c r="D39" s="4" t="s">
        <v>172</v>
      </c>
      <c r="E39" s="4" t="s">
        <v>171</v>
      </c>
      <c r="F39" s="4" t="s">
        <v>3</v>
      </c>
      <c r="G39" s="4" t="s">
        <v>8</v>
      </c>
      <c r="H39" s="4"/>
      <c r="I39" s="4" t="s">
        <v>7</v>
      </c>
      <c r="J39" s="6">
        <v>36974</v>
      </c>
      <c r="K39" s="4">
        <v>9982102287</v>
      </c>
      <c r="L39" s="4" t="s">
        <v>98</v>
      </c>
    </row>
    <row r="40" spans="1:12" ht="33.75" x14ac:dyDescent="0.25">
      <c r="A40" s="4">
        <v>37</v>
      </c>
      <c r="B40" s="4">
        <v>601246</v>
      </c>
      <c r="C40" s="4" t="s">
        <v>170</v>
      </c>
      <c r="D40" s="4" t="s">
        <v>169</v>
      </c>
      <c r="E40" s="4" t="s">
        <v>168</v>
      </c>
      <c r="F40" s="4" t="s">
        <v>3</v>
      </c>
      <c r="G40" s="4" t="s">
        <v>32</v>
      </c>
      <c r="H40" s="4"/>
      <c r="I40" s="4" t="s">
        <v>31</v>
      </c>
      <c r="J40" s="6">
        <v>36656</v>
      </c>
      <c r="K40" s="4">
        <v>7023713069</v>
      </c>
      <c r="L40" s="4" t="s">
        <v>98</v>
      </c>
    </row>
    <row r="41" spans="1:12" ht="33.75" x14ac:dyDescent="0.25">
      <c r="A41" s="4">
        <v>38</v>
      </c>
      <c r="B41" s="4">
        <v>868448</v>
      </c>
      <c r="C41" s="4" t="s">
        <v>167</v>
      </c>
      <c r="D41" s="4" t="s">
        <v>166</v>
      </c>
      <c r="E41" s="4" t="s">
        <v>99</v>
      </c>
      <c r="F41" s="4" t="s">
        <v>3</v>
      </c>
      <c r="G41" s="4" t="s">
        <v>37</v>
      </c>
      <c r="H41" s="4"/>
      <c r="I41" s="4" t="s">
        <v>36</v>
      </c>
      <c r="J41" s="6">
        <v>35905</v>
      </c>
      <c r="K41" s="4">
        <v>8003584682</v>
      </c>
      <c r="L41" s="4" t="s">
        <v>98</v>
      </c>
    </row>
    <row r="42" spans="1:12" ht="22.5" x14ac:dyDescent="0.25">
      <c r="A42" s="4">
        <v>39</v>
      </c>
      <c r="B42" s="4">
        <v>600712</v>
      </c>
      <c r="C42" s="4" t="s">
        <v>154</v>
      </c>
      <c r="D42" s="4" t="s">
        <v>153</v>
      </c>
      <c r="E42" s="4" t="s">
        <v>152</v>
      </c>
      <c r="F42" s="4" t="s">
        <v>3</v>
      </c>
      <c r="G42" s="4" t="s">
        <v>2</v>
      </c>
      <c r="H42" s="4"/>
      <c r="I42" s="4" t="s">
        <v>1</v>
      </c>
      <c r="J42" s="6">
        <v>36768</v>
      </c>
      <c r="K42" s="4">
        <v>8769357502</v>
      </c>
      <c r="L42" s="4" t="s">
        <v>98</v>
      </c>
    </row>
    <row r="43" spans="1:12" ht="22.5" x14ac:dyDescent="0.25">
      <c r="A43" s="4">
        <v>40</v>
      </c>
      <c r="B43" s="4">
        <v>603206</v>
      </c>
      <c r="C43" s="4" t="s">
        <v>151</v>
      </c>
      <c r="D43" s="4" t="s">
        <v>150</v>
      </c>
      <c r="E43" s="4" t="s">
        <v>149</v>
      </c>
      <c r="F43" s="4" t="s">
        <v>3</v>
      </c>
      <c r="G43" s="4" t="s">
        <v>2</v>
      </c>
      <c r="H43" s="4"/>
      <c r="I43" s="4" t="s">
        <v>1</v>
      </c>
      <c r="J43" s="6">
        <v>37053</v>
      </c>
      <c r="K43" s="4">
        <v>9610245955</v>
      </c>
      <c r="L43" s="4" t="s">
        <v>98</v>
      </c>
    </row>
    <row r="44" spans="1:12" ht="33.75" x14ac:dyDescent="0.25">
      <c r="A44" s="4">
        <v>41</v>
      </c>
      <c r="B44" s="4">
        <v>603396</v>
      </c>
      <c r="C44" s="4" t="s">
        <v>148</v>
      </c>
      <c r="D44" s="4" t="s">
        <v>147</v>
      </c>
      <c r="E44" s="4" t="s">
        <v>146</v>
      </c>
      <c r="F44" s="4" t="s">
        <v>3</v>
      </c>
      <c r="G44" s="4" t="s">
        <v>2</v>
      </c>
      <c r="H44" s="4"/>
      <c r="I44" s="4" t="s">
        <v>1</v>
      </c>
      <c r="J44" s="6">
        <v>37398</v>
      </c>
      <c r="K44" s="4">
        <v>7014508394</v>
      </c>
      <c r="L44" s="4" t="s">
        <v>98</v>
      </c>
    </row>
    <row r="45" spans="1:12" ht="22.5" x14ac:dyDescent="0.25">
      <c r="A45" s="4">
        <v>42</v>
      </c>
      <c r="B45" s="4">
        <v>603702</v>
      </c>
      <c r="C45" s="4" t="s">
        <v>145</v>
      </c>
      <c r="D45" s="4" t="s">
        <v>144</v>
      </c>
      <c r="E45" s="4" t="s">
        <v>143</v>
      </c>
      <c r="F45" s="4" t="s">
        <v>3</v>
      </c>
      <c r="G45" s="4" t="s">
        <v>49</v>
      </c>
      <c r="H45" s="4"/>
      <c r="I45" s="4" t="s">
        <v>48</v>
      </c>
      <c r="J45" s="6">
        <v>37631</v>
      </c>
      <c r="K45" s="4">
        <v>7424893508</v>
      </c>
      <c r="L45" s="4" t="s">
        <v>98</v>
      </c>
    </row>
    <row r="46" spans="1:12" ht="22.5" x14ac:dyDescent="0.25">
      <c r="A46" s="4">
        <v>43</v>
      </c>
      <c r="B46" s="4">
        <v>574872</v>
      </c>
      <c r="C46" s="4" t="s">
        <v>142</v>
      </c>
      <c r="D46" s="4" t="s">
        <v>141</v>
      </c>
      <c r="E46" s="4" t="s">
        <v>140</v>
      </c>
      <c r="F46" s="4" t="s">
        <v>3</v>
      </c>
      <c r="G46" s="4" t="s">
        <v>49</v>
      </c>
      <c r="H46" s="4"/>
      <c r="I46" s="4" t="s">
        <v>48</v>
      </c>
      <c r="J46" s="6">
        <v>36948</v>
      </c>
      <c r="K46" s="4">
        <v>7300309153</v>
      </c>
      <c r="L46" s="4" t="s">
        <v>98</v>
      </c>
    </row>
    <row r="47" spans="1:12" ht="22.5" x14ac:dyDescent="0.25">
      <c r="A47" s="4">
        <v>44</v>
      </c>
      <c r="B47" s="4">
        <v>600289</v>
      </c>
      <c r="C47" s="4" t="s">
        <v>131</v>
      </c>
      <c r="D47" s="4" t="s">
        <v>130</v>
      </c>
      <c r="E47" s="4" t="s">
        <v>129</v>
      </c>
      <c r="F47" s="4" t="s">
        <v>3</v>
      </c>
      <c r="G47" s="4" t="s">
        <v>2</v>
      </c>
      <c r="H47" s="4"/>
      <c r="I47" s="4" t="s">
        <v>1</v>
      </c>
      <c r="J47" s="6">
        <v>36928</v>
      </c>
      <c r="K47" s="4">
        <v>7877166624</v>
      </c>
      <c r="L47" s="4" t="s">
        <v>98</v>
      </c>
    </row>
    <row r="48" spans="1:12" ht="45" x14ac:dyDescent="0.25">
      <c r="A48" s="4">
        <v>45</v>
      </c>
      <c r="B48" s="4">
        <v>579426</v>
      </c>
      <c r="C48" s="4" t="s">
        <v>122</v>
      </c>
      <c r="D48" s="4" t="s">
        <v>121</v>
      </c>
      <c r="E48" s="4" t="s">
        <v>120</v>
      </c>
      <c r="F48" s="4" t="s">
        <v>3</v>
      </c>
      <c r="G48" s="4" t="s">
        <v>49</v>
      </c>
      <c r="H48" s="4"/>
      <c r="I48" s="4" t="s">
        <v>48</v>
      </c>
      <c r="J48" s="6">
        <v>36399</v>
      </c>
      <c r="K48" s="4">
        <v>9602217778</v>
      </c>
      <c r="L48" s="4" t="s">
        <v>98</v>
      </c>
    </row>
    <row r="49" spans="1:12" ht="33.75" x14ac:dyDescent="0.25">
      <c r="A49" s="4">
        <v>46</v>
      </c>
      <c r="B49" s="4">
        <v>867716</v>
      </c>
      <c r="C49" s="4" t="s">
        <v>110</v>
      </c>
      <c r="D49" s="4" t="s">
        <v>109</v>
      </c>
      <c r="E49" s="4" t="s">
        <v>108</v>
      </c>
      <c r="F49" s="4" t="s">
        <v>3</v>
      </c>
      <c r="G49" s="4" t="s">
        <v>49</v>
      </c>
      <c r="H49" s="4"/>
      <c r="I49" s="4" t="s">
        <v>48</v>
      </c>
      <c r="J49" s="6">
        <v>34868</v>
      </c>
      <c r="K49" s="4">
        <v>9509104056</v>
      </c>
      <c r="L49" s="4" t="s">
        <v>98</v>
      </c>
    </row>
    <row r="50" spans="1:12" ht="22.5" x14ac:dyDescent="0.25">
      <c r="A50" s="4">
        <v>47</v>
      </c>
      <c r="B50" s="4">
        <v>542105</v>
      </c>
      <c r="C50" s="4" t="s">
        <v>104</v>
      </c>
      <c r="D50" s="4" t="s">
        <v>103</v>
      </c>
      <c r="E50" s="4" t="s">
        <v>102</v>
      </c>
      <c r="F50" s="4" t="s">
        <v>3</v>
      </c>
      <c r="G50" s="4" t="s">
        <v>37</v>
      </c>
      <c r="H50" s="4"/>
      <c r="I50" s="4" t="s">
        <v>41</v>
      </c>
      <c r="J50" s="6">
        <v>36920</v>
      </c>
      <c r="K50" s="4">
        <v>7665493098</v>
      </c>
      <c r="L50" s="4" t="s">
        <v>98</v>
      </c>
    </row>
    <row r="51" spans="1:12" ht="33.75" x14ac:dyDescent="0.25">
      <c r="A51" s="4">
        <v>48</v>
      </c>
      <c r="B51" s="4">
        <v>891738</v>
      </c>
      <c r="C51" s="4" t="s">
        <v>101</v>
      </c>
      <c r="D51" s="4" t="s">
        <v>100</v>
      </c>
      <c r="E51" s="4" t="s">
        <v>99</v>
      </c>
      <c r="F51" s="4" t="s">
        <v>3</v>
      </c>
      <c r="G51" s="4" t="s">
        <v>37</v>
      </c>
      <c r="H51" s="4"/>
      <c r="I51" s="4" t="s">
        <v>41</v>
      </c>
      <c r="J51" s="6">
        <v>35032</v>
      </c>
      <c r="K51" s="4">
        <v>9414617229</v>
      </c>
      <c r="L51" s="4" t="s">
        <v>98</v>
      </c>
    </row>
    <row r="52" spans="1:12" ht="33.75" x14ac:dyDescent="0.25">
      <c r="A52" s="4">
        <v>49</v>
      </c>
      <c r="B52" s="4">
        <v>830687</v>
      </c>
      <c r="C52" s="4" t="s">
        <v>97</v>
      </c>
      <c r="D52" s="4" t="s">
        <v>96</v>
      </c>
      <c r="E52" s="4" t="s">
        <v>95</v>
      </c>
      <c r="F52" s="4" t="s">
        <v>3</v>
      </c>
      <c r="G52" s="4" t="s">
        <v>17</v>
      </c>
      <c r="H52" s="4"/>
      <c r="I52" s="4" t="s">
        <v>15</v>
      </c>
      <c r="J52" s="6">
        <v>36821</v>
      </c>
      <c r="K52" s="4">
        <v>9982082063</v>
      </c>
      <c r="L52" s="4" t="s">
        <v>30</v>
      </c>
    </row>
    <row r="53" spans="1:12" ht="33.75" x14ac:dyDescent="0.25">
      <c r="A53" s="4">
        <v>50</v>
      </c>
      <c r="B53" s="4">
        <v>600568</v>
      </c>
      <c r="C53" s="4" t="s">
        <v>94</v>
      </c>
      <c r="D53" s="4" t="s">
        <v>93</v>
      </c>
      <c r="E53" s="4" t="s">
        <v>92</v>
      </c>
      <c r="F53" s="4" t="s">
        <v>3</v>
      </c>
      <c r="G53" s="4" t="s">
        <v>49</v>
      </c>
      <c r="H53" s="4"/>
      <c r="I53" s="4" t="s">
        <v>15</v>
      </c>
      <c r="J53" s="6">
        <v>37150</v>
      </c>
      <c r="K53" s="4">
        <v>7877928343</v>
      </c>
      <c r="L53" s="4" t="s">
        <v>30</v>
      </c>
    </row>
    <row r="54" spans="1:12" ht="45" x14ac:dyDescent="0.25">
      <c r="A54" s="4">
        <v>51</v>
      </c>
      <c r="B54" s="4">
        <v>603754</v>
      </c>
      <c r="C54" s="4" t="s">
        <v>91</v>
      </c>
      <c r="D54" s="4" t="s">
        <v>90</v>
      </c>
      <c r="E54" s="4" t="s">
        <v>89</v>
      </c>
      <c r="F54" s="4" t="s">
        <v>3</v>
      </c>
      <c r="G54" s="4" t="s">
        <v>2</v>
      </c>
      <c r="H54" s="4"/>
      <c r="I54" s="4" t="s">
        <v>15</v>
      </c>
      <c r="J54" s="6">
        <v>36383</v>
      </c>
      <c r="K54" s="4">
        <v>7976534944</v>
      </c>
      <c r="L54" s="4" t="s">
        <v>30</v>
      </c>
    </row>
    <row r="55" spans="1:12" ht="56.25" x14ac:dyDescent="0.25">
      <c r="A55" s="4">
        <v>52</v>
      </c>
      <c r="B55" s="4">
        <v>602648</v>
      </c>
      <c r="C55" s="4" t="s">
        <v>85</v>
      </c>
      <c r="D55" s="4" t="s">
        <v>84</v>
      </c>
      <c r="E55" s="4" t="s">
        <v>83</v>
      </c>
      <c r="F55" s="4" t="s">
        <v>3</v>
      </c>
      <c r="G55" s="4" t="s">
        <v>8</v>
      </c>
      <c r="H55" s="4"/>
      <c r="I55" s="4" t="s">
        <v>15</v>
      </c>
      <c r="J55" s="6">
        <v>36768</v>
      </c>
      <c r="K55" s="4">
        <v>9521416699</v>
      </c>
      <c r="L55" s="4" t="s">
        <v>30</v>
      </c>
    </row>
    <row r="56" spans="1:12" ht="22.5" x14ac:dyDescent="0.25">
      <c r="A56" s="4">
        <v>53</v>
      </c>
      <c r="B56" s="4">
        <v>601039</v>
      </c>
      <c r="C56" s="4" t="s">
        <v>82</v>
      </c>
      <c r="D56" s="4" t="s">
        <v>81</v>
      </c>
      <c r="E56" s="4" t="s">
        <v>80</v>
      </c>
      <c r="F56" s="4" t="s">
        <v>3</v>
      </c>
      <c r="G56" s="4" t="s">
        <v>8</v>
      </c>
      <c r="H56" s="4" t="s">
        <v>16</v>
      </c>
      <c r="I56" s="4" t="s">
        <v>15</v>
      </c>
      <c r="J56" s="6">
        <v>37522</v>
      </c>
      <c r="K56" s="4">
        <v>9929940975</v>
      </c>
      <c r="L56" s="4" t="s">
        <v>30</v>
      </c>
    </row>
    <row r="57" spans="1:12" ht="33.75" x14ac:dyDescent="0.25">
      <c r="A57" s="4">
        <v>54</v>
      </c>
      <c r="B57" s="4">
        <v>868335</v>
      </c>
      <c r="C57" s="4" t="s">
        <v>76</v>
      </c>
      <c r="D57" s="4" t="s">
        <v>75</v>
      </c>
      <c r="E57" s="4" t="s">
        <v>74</v>
      </c>
      <c r="F57" s="4" t="s">
        <v>3</v>
      </c>
      <c r="G57" s="4" t="s">
        <v>17</v>
      </c>
      <c r="H57" s="4"/>
      <c r="I57" s="4" t="s">
        <v>15</v>
      </c>
      <c r="J57" s="6">
        <v>37632</v>
      </c>
      <c r="K57" s="4">
        <v>9352787279</v>
      </c>
      <c r="L57" s="4" t="s">
        <v>30</v>
      </c>
    </row>
    <row r="58" spans="1:12" ht="33.75" x14ac:dyDescent="0.25">
      <c r="A58" s="4">
        <v>55</v>
      </c>
      <c r="B58" s="4">
        <v>603695</v>
      </c>
      <c r="C58" s="4" t="s">
        <v>70</v>
      </c>
      <c r="D58" s="4" t="s">
        <v>69</v>
      </c>
      <c r="E58" s="4" t="s">
        <v>68</v>
      </c>
      <c r="F58" s="4" t="s">
        <v>3</v>
      </c>
      <c r="G58" s="4" t="s">
        <v>8</v>
      </c>
      <c r="H58" s="4"/>
      <c r="I58" s="4" t="s">
        <v>7</v>
      </c>
      <c r="J58" s="6">
        <v>35838</v>
      </c>
      <c r="K58" s="4">
        <v>9530343444</v>
      </c>
      <c r="L58" s="4" t="s">
        <v>30</v>
      </c>
    </row>
    <row r="59" spans="1:12" ht="45" x14ac:dyDescent="0.25">
      <c r="A59" s="4">
        <v>56</v>
      </c>
      <c r="B59" s="4">
        <v>600191</v>
      </c>
      <c r="C59" s="4" t="s">
        <v>52</v>
      </c>
      <c r="D59" s="4" t="s">
        <v>51</v>
      </c>
      <c r="E59" s="4" t="s">
        <v>50</v>
      </c>
      <c r="F59" s="4" t="s">
        <v>3</v>
      </c>
      <c r="G59" s="4" t="s">
        <v>49</v>
      </c>
      <c r="H59" s="4"/>
      <c r="I59" s="4" t="s">
        <v>48</v>
      </c>
      <c r="J59" s="6">
        <v>37524</v>
      </c>
      <c r="K59" s="4">
        <v>7297003644</v>
      </c>
      <c r="L59" s="4" t="s">
        <v>30</v>
      </c>
    </row>
    <row r="60" spans="1:12" ht="33.75" x14ac:dyDescent="0.25">
      <c r="A60" s="4">
        <v>57</v>
      </c>
      <c r="B60" s="4">
        <v>835528</v>
      </c>
      <c r="C60" s="4" t="s">
        <v>47</v>
      </c>
      <c r="D60" s="4" t="s">
        <v>46</v>
      </c>
      <c r="E60" s="4" t="s">
        <v>45</v>
      </c>
      <c r="F60" s="4" t="s">
        <v>3</v>
      </c>
      <c r="G60" s="4" t="s">
        <v>2</v>
      </c>
      <c r="H60" s="4" t="s">
        <v>16</v>
      </c>
      <c r="I60" s="4" t="s">
        <v>1</v>
      </c>
      <c r="J60" s="6">
        <v>36643</v>
      </c>
      <c r="K60" s="4">
        <v>9602669890</v>
      </c>
      <c r="L60" s="4" t="s">
        <v>30</v>
      </c>
    </row>
    <row r="61" spans="1:12" ht="33.75" x14ac:dyDescent="0.25">
      <c r="A61" s="4">
        <v>58</v>
      </c>
      <c r="B61" s="4">
        <v>601722</v>
      </c>
      <c r="C61" s="4" t="s">
        <v>29</v>
      </c>
      <c r="D61" s="4" t="s">
        <v>28</v>
      </c>
      <c r="E61" s="4" t="s">
        <v>27</v>
      </c>
      <c r="F61" s="4" t="s">
        <v>3</v>
      </c>
      <c r="G61" s="4" t="s">
        <v>2</v>
      </c>
      <c r="H61" s="4"/>
      <c r="I61" s="4" t="s">
        <v>15</v>
      </c>
      <c r="J61" s="6">
        <v>37433</v>
      </c>
      <c r="K61" s="4">
        <v>7976045480</v>
      </c>
      <c r="L61" s="4" t="s">
        <v>0</v>
      </c>
    </row>
    <row r="62" spans="1:12" ht="22.5" x14ac:dyDescent="0.25">
      <c r="A62" s="4">
        <v>59</v>
      </c>
      <c r="B62" s="4">
        <v>600808</v>
      </c>
      <c r="C62" s="4" t="s">
        <v>26</v>
      </c>
      <c r="D62" s="4" t="s">
        <v>25</v>
      </c>
      <c r="E62" s="4" t="s">
        <v>24</v>
      </c>
      <c r="F62" s="4" t="s">
        <v>3</v>
      </c>
      <c r="G62" s="4" t="s">
        <v>2</v>
      </c>
      <c r="H62" s="4" t="s">
        <v>16</v>
      </c>
      <c r="I62" s="4" t="s">
        <v>15</v>
      </c>
      <c r="J62" s="6">
        <v>36838</v>
      </c>
      <c r="K62" s="4">
        <v>8290516908</v>
      </c>
      <c r="L62" s="4" t="s">
        <v>0</v>
      </c>
    </row>
    <row r="63" spans="1:12" ht="33.75" x14ac:dyDescent="0.25">
      <c r="A63" s="4">
        <v>60</v>
      </c>
      <c r="B63" s="4">
        <v>600910</v>
      </c>
      <c r="C63" s="4" t="s">
        <v>14</v>
      </c>
      <c r="D63" s="4" t="s">
        <v>13</v>
      </c>
      <c r="E63" s="4" t="s">
        <v>12</v>
      </c>
      <c r="F63" s="4" t="s">
        <v>3</v>
      </c>
      <c r="G63" s="4" t="s">
        <v>8</v>
      </c>
      <c r="H63" s="4"/>
      <c r="I63" s="4" t="s">
        <v>7</v>
      </c>
      <c r="J63" s="6">
        <v>36418</v>
      </c>
      <c r="K63" s="4">
        <v>9413162081</v>
      </c>
      <c r="L63" s="4" t="s">
        <v>0</v>
      </c>
    </row>
    <row r="64" spans="1:12" ht="33.75" x14ac:dyDescent="0.25">
      <c r="A64" s="4">
        <v>61</v>
      </c>
      <c r="B64" s="4">
        <v>825541</v>
      </c>
      <c r="C64" s="4" t="s">
        <v>11</v>
      </c>
      <c r="D64" s="4" t="s">
        <v>10</v>
      </c>
      <c r="E64" s="4" t="s">
        <v>9</v>
      </c>
      <c r="F64" s="4" t="s">
        <v>3</v>
      </c>
      <c r="G64" s="4" t="s">
        <v>8</v>
      </c>
      <c r="H64" s="4"/>
      <c r="I64" s="4" t="s">
        <v>7</v>
      </c>
      <c r="J64" s="6">
        <v>35985</v>
      </c>
      <c r="K64" s="4">
        <v>7412881060</v>
      </c>
      <c r="L64" s="4" t="s">
        <v>0</v>
      </c>
    </row>
    <row r="65" spans="1:12" ht="45" x14ac:dyDescent="0.25">
      <c r="A65" s="4">
        <v>62</v>
      </c>
      <c r="B65" s="4">
        <v>603707</v>
      </c>
      <c r="C65" s="4" t="s">
        <v>6</v>
      </c>
      <c r="D65" s="4" t="s">
        <v>5</v>
      </c>
      <c r="E65" s="4" t="s">
        <v>4</v>
      </c>
      <c r="F65" s="4" t="s">
        <v>3</v>
      </c>
      <c r="G65" s="4" t="s">
        <v>2</v>
      </c>
      <c r="H65" s="4"/>
      <c r="I65" s="4" t="s">
        <v>1</v>
      </c>
      <c r="J65" s="6">
        <v>36773</v>
      </c>
      <c r="K65" s="4">
        <v>8690331181</v>
      </c>
      <c r="L65" s="4" t="s">
        <v>0</v>
      </c>
    </row>
    <row r="69" spans="1:12" ht="15" customHeight="1" x14ac:dyDescent="0.25">
      <c r="A69" s="297" t="s">
        <v>311</v>
      </c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9"/>
    </row>
    <row r="70" spans="1:12" ht="15" customHeight="1" x14ac:dyDescent="0.25">
      <c r="A70" s="297" t="s">
        <v>313</v>
      </c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9"/>
    </row>
    <row r="71" spans="1:12" ht="33.75" x14ac:dyDescent="0.25">
      <c r="A71" s="4" t="s">
        <v>309</v>
      </c>
      <c r="B71" s="4" t="s">
        <v>308</v>
      </c>
      <c r="C71" s="4" t="s">
        <v>307</v>
      </c>
      <c r="D71" s="4" t="s">
        <v>306</v>
      </c>
      <c r="E71" s="4" t="s">
        <v>305</v>
      </c>
      <c r="F71" s="4" t="s">
        <v>304</v>
      </c>
      <c r="G71" s="4" t="s">
        <v>303</v>
      </c>
      <c r="H71" s="4" t="s">
        <v>429</v>
      </c>
      <c r="I71" s="4" t="s">
        <v>300</v>
      </c>
      <c r="J71" s="4" t="s">
        <v>299</v>
      </c>
      <c r="K71" s="4" t="s">
        <v>298</v>
      </c>
      <c r="L71" s="4"/>
    </row>
    <row r="72" spans="1:12" ht="22.5" x14ac:dyDescent="0.25">
      <c r="A72" s="4">
        <v>1</v>
      </c>
      <c r="B72" s="4">
        <v>603142</v>
      </c>
      <c r="C72" s="4" t="s">
        <v>260</v>
      </c>
      <c r="D72" s="4" t="s">
        <v>259</v>
      </c>
      <c r="E72" s="4" t="s">
        <v>258</v>
      </c>
      <c r="F72" s="4" t="s">
        <v>3</v>
      </c>
      <c r="G72" s="4" t="s">
        <v>49</v>
      </c>
      <c r="H72" s="4"/>
      <c r="I72" s="6">
        <v>36521</v>
      </c>
      <c r="J72" s="4">
        <v>8764026850</v>
      </c>
      <c r="K72" s="4" t="s">
        <v>98</v>
      </c>
      <c r="L72" s="4"/>
    </row>
    <row r="73" spans="1:12" ht="33.75" x14ac:dyDescent="0.25">
      <c r="A73" s="4">
        <v>2</v>
      </c>
      <c r="B73" s="4">
        <v>600539</v>
      </c>
      <c r="C73" s="4" t="s">
        <v>203</v>
      </c>
      <c r="D73" s="4" t="s">
        <v>202</v>
      </c>
      <c r="E73" s="4" t="s">
        <v>201</v>
      </c>
      <c r="F73" s="4" t="s">
        <v>3</v>
      </c>
      <c r="G73" s="4" t="s">
        <v>8</v>
      </c>
      <c r="H73" s="4"/>
      <c r="I73" s="6">
        <v>36442</v>
      </c>
      <c r="J73" s="4">
        <v>8690401263</v>
      </c>
      <c r="K73" s="4" t="s">
        <v>98</v>
      </c>
      <c r="L73" s="4"/>
    </row>
    <row r="74" spans="1:12" ht="33.75" x14ac:dyDescent="0.25">
      <c r="A74" s="4">
        <v>3</v>
      </c>
      <c r="B74" s="4">
        <v>863155</v>
      </c>
      <c r="C74" s="4" t="s">
        <v>165</v>
      </c>
      <c r="D74" s="4" t="s">
        <v>164</v>
      </c>
      <c r="E74" s="4" t="s">
        <v>163</v>
      </c>
      <c r="F74" s="4" t="s">
        <v>3</v>
      </c>
      <c r="G74" s="4" t="s">
        <v>37</v>
      </c>
      <c r="H74" s="4"/>
      <c r="I74" s="6">
        <v>36540</v>
      </c>
      <c r="J74" s="4">
        <v>8949341357</v>
      </c>
      <c r="K74" s="4" t="s">
        <v>98</v>
      </c>
      <c r="L74" s="4"/>
    </row>
    <row r="75" spans="1:12" ht="22.5" x14ac:dyDescent="0.25">
      <c r="A75" s="4">
        <v>4</v>
      </c>
      <c r="B75" s="4">
        <v>578413</v>
      </c>
      <c r="C75" s="4" t="s">
        <v>139</v>
      </c>
      <c r="D75" s="4" t="s">
        <v>138</v>
      </c>
      <c r="E75" s="4" t="s">
        <v>137</v>
      </c>
      <c r="F75" s="4" t="s">
        <v>3</v>
      </c>
      <c r="G75" s="4" t="s">
        <v>49</v>
      </c>
      <c r="H75" s="4"/>
      <c r="I75" s="6">
        <v>36781</v>
      </c>
      <c r="J75" s="4">
        <v>9664422951</v>
      </c>
      <c r="K75" s="4" t="s">
        <v>98</v>
      </c>
      <c r="L75" s="4"/>
    </row>
    <row r="76" spans="1:12" ht="33.75" x14ac:dyDescent="0.25">
      <c r="A76" s="4">
        <v>5</v>
      </c>
      <c r="B76" s="4">
        <v>596347</v>
      </c>
      <c r="C76" s="4" t="s">
        <v>133</v>
      </c>
      <c r="D76" s="4" t="s">
        <v>132</v>
      </c>
      <c r="E76" s="4" t="s">
        <v>123</v>
      </c>
      <c r="F76" s="4" t="s">
        <v>3</v>
      </c>
      <c r="G76" s="4" t="s">
        <v>32</v>
      </c>
      <c r="H76" s="4"/>
      <c r="I76" s="6">
        <v>37305</v>
      </c>
      <c r="J76" s="4">
        <v>7412907921</v>
      </c>
      <c r="K76" s="4" t="s">
        <v>98</v>
      </c>
      <c r="L76" s="4"/>
    </row>
    <row r="77" spans="1:12" ht="33.75" x14ac:dyDescent="0.25">
      <c r="A77" s="4">
        <v>6</v>
      </c>
      <c r="B77" s="4">
        <v>574955</v>
      </c>
      <c r="C77" s="4" t="s">
        <v>125</v>
      </c>
      <c r="D77" s="4" t="s">
        <v>124</v>
      </c>
      <c r="E77" s="4" t="s">
        <v>123</v>
      </c>
      <c r="F77" s="4" t="s">
        <v>3</v>
      </c>
      <c r="G77" s="4" t="s">
        <v>49</v>
      </c>
      <c r="H77" s="4"/>
      <c r="I77" s="6">
        <v>36347</v>
      </c>
      <c r="J77" s="4">
        <v>9351557300</v>
      </c>
      <c r="K77" s="4" t="s">
        <v>98</v>
      </c>
      <c r="L77" s="4"/>
    </row>
    <row r="78" spans="1:12" ht="33.75" x14ac:dyDescent="0.25">
      <c r="A78" s="4">
        <v>7</v>
      </c>
      <c r="B78" s="4">
        <v>735469</v>
      </c>
      <c r="C78" s="4" t="s">
        <v>113</v>
      </c>
      <c r="D78" s="4" t="s">
        <v>112</v>
      </c>
      <c r="E78" s="4" t="s">
        <v>111</v>
      </c>
      <c r="F78" s="4" t="s">
        <v>3</v>
      </c>
      <c r="G78" s="4" t="s">
        <v>49</v>
      </c>
      <c r="H78" s="4"/>
      <c r="I78" s="6">
        <v>36114</v>
      </c>
      <c r="J78" s="4">
        <v>8875615175</v>
      </c>
      <c r="K78" s="4" t="s">
        <v>98</v>
      </c>
      <c r="L78" s="4"/>
    </row>
    <row r="79" spans="1:12" ht="33.75" x14ac:dyDescent="0.25">
      <c r="A79" s="4">
        <v>8</v>
      </c>
      <c r="B79" s="4">
        <v>601309</v>
      </c>
      <c r="C79" s="4" t="s">
        <v>79</v>
      </c>
      <c r="D79" s="4" t="s">
        <v>78</v>
      </c>
      <c r="E79" s="4" t="s">
        <v>77</v>
      </c>
      <c r="F79" s="4" t="s">
        <v>3</v>
      </c>
      <c r="G79" s="4" t="s">
        <v>2</v>
      </c>
      <c r="H79" s="4"/>
      <c r="I79" s="6">
        <v>36693</v>
      </c>
      <c r="J79" s="4">
        <v>9929530242</v>
      </c>
      <c r="K79" s="4" t="s">
        <v>30</v>
      </c>
      <c r="L79" s="4"/>
    </row>
    <row r="80" spans="1:12" ht="33.75" x14ac:dyDescent="0.25">
      <c r="A80" s="4">
        <v>9</v>
      </c>
      <c r="B80" s="4">
        <v>600776</v>
      </c>
      <c r="C80" s="4" t="s">
        <v>67</v>
      </c>
      <c r="D80" s="4" t="s">
        <v>66</v>
      </c>
      <c r="E80" s="4" t="s">
        <v>65</v>
      </c>
      <c r="F80" s="4" t="s">
        <v>3</v>
      </c>
      <c r="G80" s="4" t="s">
        <v>8</v>
      </c>
      <c r="H80" s="4"/>
      <c r="I80" s="6">
        <v>36417</v>
      </c>
      <c r="J80" s="4">
        <v>9461141049</v>
      </c>
      <c r="K80" s="4" t="s">
        <v>30</v>
      </c>
      <c r="L80" s="4"/>
    </row>
    <row r="81" spans="1:12" ht="33.75" x14ac:dyDescent="0.25">
      <c r="A81" s="4">
        <v>10</v>
      </c>
      <c r="B81" s="4">
        <v>602032</v>
      </c>
      <c r="C81" s="4" t="s">
        <v>55</v>
      </c>
      <c r="D81" s="4" t="s">
        <v>54</v>
      </c>
      <c r="E81" s="4" t="s">
        <v>53</v>
      </c>
      <c r="F81" s="4" t="s">
        <v>3</v>
      </c>
      <c r="G81" s="4" t="s">
        <v>49</v>
      </c>
      <c r="H81" s="4"/>
      <c r="I81" s="6">
        <v>36607</v>
      </c>
      <c r="J81" s="4">
        <v>9784642315</v>
      </c>
      <c r="K81" s="4" t="s">
        <v>30</v>
      </c>
      <c r="L81" s="4"/>
    </row>
  </sheetData>
  <mergeCells count="4">
    <mergeCell ref="A69:L69"/>
    <mergeCell ref="A70:L70"/>
    <mergeCell ref="A1:L1"/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opLeftCell="A88" workbookViewId="0">
      <selection activeCell="T8" sqref="T8"/>
    </sheetView>
  </sheetViews>
  <sheetFormatPr defaultRowHeight="15" x14ac:dyDescent="0.25"/>
  <cols>
    <col min="1" max="1" width="5.7109375" style="3" customWidth="1"/>
    <col min="2" max="2" width="26.7109375" style="1" customWidth="1"/>
    <col min="3" max="17" width="4" customWidth="1"/>
    <col min="18" max="19" width="5.7109375" customWidth="1"/>
  </cols>
  <sheetData>
    <row r="1" spans="1:17" ht="15.75" customHeight="1" x14ac:dyDescent="0.25">
      <c r="B1" s="58" t="s">
        <v>452</v>
      </c>
    </row>
    <row r="2" spans="1:17" ht="20.25" customHeight="1" x14ac:dyDescent="0.25">
      <c r="A2" s="57" t="s">
        <v>453</v>
      </c>
      <c r="B2" s="48" t="s">
        <v>307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8" customHeight="1" x14ac:dyDescent="0.25">
      <c r="A3" s="51">
        <v>1</v>
      </c>
      <c r="B3" s="4" t="s">
        <v>388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8" customHeight="1" x14ac:dyDescent="0.25">
      <c r="A4" s="53">
        <v>2</v>
      </c>
      <c r="B4" s="54" t="s">
        <v>374</v>
      </c>
      <c r="C4" s="14"/>
      <c r="D4" s="14"/>
      <c r="E4" s="14"/>
      <c r="F4" s="14"/>
      <c r="G4" s="55"/>
      <c r="H4" s="55"/>
      <c r="I4" s="55"/>
      <c r="J4" s="55"/>
      <c r="K4" s="55"/>
      <c r="L4" s="55"/>
      <c r="M4" s="55"/>
      <c r="N4" s="55"/>
      <c r="O4" s="55"/>
      <c r="P4" s="14"/>
      <c r="Q4" s="14"/>
    </row>
    <row r="5" spans="1:17" ht="18" customHeight="1" x14ac:dyDescent="0.25">
      <c r="A5" s="49">
        <v>3</v>
      </c>
      <c r="B5" s="4" t="s">
        <v>220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18" customHeight="1" x14ac:dyDescent="0.25">
      <c r="A6" s="49">
        <v>4</v>
      </c>
      <c r="B6" s="4" t="s">
        <v>380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8" customHeight="1" x14ac:dyDescent="0.25">
      <c r="A7" s="49">
        <v>5</v>
      </c>
      <c r="B7" s="4" t="s">
        <v>415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8" customHeight="1" x14ac:dyDescent="0.25">
      <c r="A8" s="49">
        <v>6</v>
      </c>
      <c r="B8" s="4" t="s">
        <v>91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8" customHeight="1" x14ac:dyDescent="0.25">
      <c r="A9" s="49">
        <v>7</v>
      </c>
      <c r="B9" s="4" t="s">
        <v>394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8" customHeight="1" x14ac:dyDescent="0.25">
      <c r="A10" s="49">
        <v>8</v>
      </c>
      <c r="B10" s="4" t="s">
        <v>253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8" customHeight="1" x14ac:dyDescent="0.25">
      <c r="A11" s="49">
        <v>9</v>
      </c>
      <c r="B11" s="4" t="s">
        <v>371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8" customHeight="1" x14ac:dyDescent="0.25">
      <c r="A12" s="49">
        <v>10</v>
      </c>
      <c r="B12" s="4" t="s">
        <v>232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8" customHeight="1" x14ac:dyDescent="0.25">
      <c r="A13" s="49">
        <v>11</v>
      </c>
      <c r="B13" s="4" t="s">
        <v>350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6.5" customHeight="1" x14ac:dyDescent="0.25">
      <c r="A14" s="49">
        <v>12</v>
      </c>
      <c r="B14" s="4" t="s">
        <v>403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ht="16.5" customHeight="1" x14ac:dyDescent="0.25">
      <c r="A15" s="49">
        <v>13</v>
      </c>
      <c r="B15" s="4" t="s">
        <v>125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16.5" customHeight="1" x14ac:dyDescent="0.25">
      <c r="A16" s="49">
        <v>14</v>
      </c>
      <c r="B16" s="4" t="s">
        <v>397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16.5" customHeight="1" x14ac:dyDescent="0.25">
      <c r="A17" s="49">
        <v>15</v>
      </c>
      <c r="B17" s="4" t="s">
        <v>222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ht="16.5" customHeight="1" x14ac:dyDescent="0.25">
      <c r="A18" s="49">
        <v>16</v>
      </c>
      <c r="B18" s="4" t="s">
        <v>26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ht="16.5" customHeight="1" x14ac:dyDescent="0.25">
      <c r="A19" s="49">
        <v>17</v>
      </c>
      <c r="B19" s="4" t="s">
        <v>47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ht="16.5" customHeight="1" x14ac:dyDescent="0.25">
      <c r="A20" s="49">
        <v>18</v>
      </c>
      <c r="B20" s="4" t="s">
        <v>368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16.5" customHeight="1" x14ac:dyDescent="0.25">
      <c r="A21" s="49">
        <v>19</v>
      </c>
      <c r="B21" s="4" t="s">
        <v>263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ht="16.5" customHeight="1" x14ac:dyDescent="0.25">
      <c r="A22" s="49">
        <v>20</v>
      </c>
      <c r="B22" s="4" t="s">
        <v>165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6.5" customHeight="1" x14ac:dyDescent="0.25">
      <c r="A23" s="49">
        <v>21</v>
      </c>
      <c r="B23" s="4" t="s">
        <v>377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ht="16.5" customHeight="1" x14ac:dyDescent="0.25">
      <c r="A24" s="49">
        <v>22</v>
      </c>
      <c r="B24" s="4" t="s">
        <v>14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6.5" customHeight="1" x14ac:dyDescent="0.25">
      <c r="A25" s="49">
        <v>23</v>
      </c>
      <c r="B25" s="4" t="s">
        <v>203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6.5" customHeight="1" x14ac:dyDescent="0.25">
      <c r="A26" s="49">
        <v>24</v>
      </c>
      <c r="B26" s="4" t="s">
        <v>133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6.5" customHeight="1" x14ac:dyDescent="0.25">
      <c r="A27" s="49">
        <v>25</v>
      </c>
      <c r="B27" s="4" t="s">
        <v>383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6.5" customHeight="1" x14ac:dyDescent="0.25">
      <c r="A28" s="49">
        <v>26</v>
      </c>
      <c r="B28" s="4" t="s">
        <v>94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6.5" customHeight="1" x14ac:dyDescent="0.25">
      <c r="A29" s="49">
        <v>27</v>
      </c>
      <c r="B29" s="4" t="s">
        <v>224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18" customHeight="1" x14ac:dyDescent="0.25">
      <c r="A30" s="49">
        <v>28</v>
      </c>
      <c r="B30" s="4" t="s">
        <v>176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ht="18" customHeight="1" x14ac:dyDescent="0.25">
      <c r="A31" s="49">
        <v>29</v>
      </c>
      <c r="B31" s="4" t="s">
        <v>151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18" customHeight="1" x14ac:dyDescent="0.25">
      <c r="A32" s="49">
        <v>30</v>
      </c>
      <c r="B32" s="4" t="s">
        <v>131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ht="18" customHeight="1" x14ac:dyDescent="0.25">
      <c r="A33" s="49">
        <v>31</v>
      </c>
      <c r="B33" s="4" t="s">
        <v>400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ht="18" customHeight="1" x14ac:dyDescent="0.25">
      <c r="A34" s="49">
        <v>32</v>
      </c>
      <c r="B34" s="4" t="s">
        <v>249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ht="18" customHeight="1" x14ac:dyDescent="0.25">
      <c r="A35" s="49">
        <v>33</v>
      </c>
      <c r="B35" s="4" t="s">
        <v>170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18" customHeight="1" x14ac:dyDescent="0.25">
      <c r="A36" s="49">
        <v>34</v>
      </c>
      <c r="B36" s="4" t="s">
        <v>386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8" customHeight="1" x14ac:dyDescent="0.25">
      <c r="A37" s="49">
        <v>35</v>
      </c>
      <c r="B37" s="4" t="s">
        <v>244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8" customHeight="1" x14ac:dyDescent="0.25">
      <c r="A38" s="49">
        <v>36</v>
      </c>
      <c r="B38" s="4" t="s">
        <v>257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ht="18" customHeight="1" x14ac:dyDescent="0.25">
      <c r="A39" s="49">
        <v>37</v>
      </c>
      <c r="B39" s="4" t="s">
        <v>260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8" customHeight="1" x14ac:dyDescent="0.25">
      <c r="A40" s="49">
        <v>38</v>
      </c>
      <c r="B40" s="4" t="s">
        <v>358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ht="18" customHeight="1" x14ac:dyDescent="0.25">
      <c r="A41" s="49">
        <v>39</v>
      </c>
      <c r="B41" s="4" t="s">
        <v>154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8" customHeight="1" x14ac:dyDescent="0.25">
      <c r="A42" s="49">
        <v>40</v>
      </c>
      <c r="B42" s="4" t="s">
        <v>285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ht="18" customHeight="1" x14ac:dyDescent="0.25">
      <c r="A43" s="49">
        <v>41</v>
      </c>
      <c r="B43" s="4" t="s">
        <v>70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8" customHeight="1" x14ac:dyDescent="0.25">
      <c r="A44" s="49">
        <v>42</v>
      </c>
      <c r="B44" s="4" t="s">
        <v>52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8" customHeight="1" x14ac:dyDescent="0.25">
      <c r="A45" s="49">
        <v>43</v>
      </c>
      <c r="B45" s="4" t="s">
        <v>97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18" customHeight="1" x14ac:dyDescent="0.25">
      <c r="A46" s="49">
        <v>44</v>
      </c>
      <c r="B46" s="4" t="s">
        <v>424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8" customHeight="1" x14ac:dyDescent="0.25">
      <c r="A47" s="49">
        <v>45</v>
      </c>
      <c r="B47" s="4" t="s">
        <v>391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18" customHeight="1" x14ac:dyDescent="0.25">
      <c r="A48" s="49">
        <v>46</v>
      </c>
      <c r="B48" s="4" t="s">
        <v>79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18" customHeight="1" x14ac:dyDescent="0.25">
      <c r="A49" s="49">
        <v>47</v>
      </c>
      <c r="B49" s="4" t="s">
        <v>278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18" customHeight="1" x14ac:dyDescent="0.25">
      <c r="A50" s="49">
        <v>48</v>
      </c>
      <c r="B50" s="4" t="s">
        <v>209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18" customHeight="1" x14ac:dyDescent="0.25">
      <c r="A51" s="49">
        <v>49</v>
      </c>
      <c r="B51" s="4" t="s">
        <v>139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18" customHeight="1" x14ac:dyDescent="0.25">
      <c r="A52" s="49">
        <v>50</v>
      </c>
      <c r="B52" s="4" t="s">
        <v>29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18" customHeight="1" x14ac:dyDescent="0.25">
      <c r="A53" s="49">
        <v>51</v>
      </c>
      <c r="B53" s="4" t="s">
        <v>217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ht="18" customHeight="1" x14ac:dyDescent="0.25">
      <c r="A54" s="49">
        <v>52</v>
      </c>
      <c r="B54" s="4" t="s">
        <v>148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8" customHeight="1" x14ac:dyDescent="0.25">
      <c r="A55" s="49">
        <v>53</v>
      </c>
      <c r="B55" s="4" t="s">
        <v>235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ht="18" customHeight="1" x14ac:dyDescent="0.25">
      <c r="A56" s="49">
        <v>54</v>
      </c>
      <c r="B56" s="4" t="s">
        <v>142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8" customHeight="1" x14ac:dyDescent="0.25">
      <c r="A57" s="49">
        <v>55</v>
      </c>
      <c r="B57" s="4" t="s">
        <v>11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ht="18" customHeight="1" x14ac:dyDescent="0.25">
      <c r="A58" s="49">
        <v>56</v>
      </c>
      <c r="B58" s="4" t="s">
        <v>276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ht="18" customHeight="1" x14ac:dyDescent="0.25">
      <c r="A59" s="49">
        <v>57</v>
      </c>
      <c r="B59" s="4" t="s">
        <v>113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ht="18" customHeight="1" x14ac:dyDescent="0.25">
      <c r="A60" s="49">
        <v>58</v>
      </c>
      <c r="B60" s="4" t="s">
        <v>280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ht="18" customHeight="1" x14ac:dyDescent="0.25">
      <c r="A61" s="49">
        <v>59</v>
      </c>
      <c r="B61" s="4" t="s">
        <v>76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ht="18" customHeight="1" x14ac:dyDescent="0.25">
      <c r="A62" s="49">
        <v>60</v>
      </c>
      <c r="B62" s="4" t="s">
        <v>355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ht="18" customHeight="1" x14ac:dyDescent="0.25">
      <c r="A63" s="49">
        <v>61</v>
      </c>
      <c r="B63" s="4" t="s">
        <v>230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ht="18" customHeight="1" x14ac:dyDescent="0.25">
      <c r="A64" s="49">
        <v>62</v>
      </c>
      <c r="B64" s="4" t="s">
        <v>179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ht="18" customHeight="1" x14ac:dyDescent="0.25">
      <c r="A65" s="49">
        <v>63</v>
      </c>
      <c r="B65" s="4" t="s">
        <v>227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ht="18" customHeight="1" x14ac:dyDescent="0.25">
      <c r="A66" s="49">
        <v>64</v>
      </c>
      <c r="B66" s="4" t="s">
        <v>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ht="18" customHeight="1" x14ac:dyDescent="0.25">
      <c r="A67" s="49">
        <v>65</v>
      </c>
      <c r="B67" s="4" t="s">
        <v>197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ht="18" customHeight="1" x14ac:dyDescent="0.25">
      <c r="A68" s="49">
        <v>66</v>
      </c>
      <c r="B68" s="4" t="s">
        <v>101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8" customHeight="1" x14ac:dyDescent="0.25">
      <c r="A69" s="49">
        <v>67</v>
      </c>
      <c r="B69" s="4" t="s">
        <v>238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ht="18" customHeight="1" x14ac:dyDescent="0.25">
      <c r="A70" s="49">
        <v>68</v>
      </c>
      <c r="B70" s="4" t="s">
        <v>67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18" customHeight="1" x14ac:dyDescent="0.25">
      <c r="A71" s="49">
        <v>69</v>
      </c>
      <c r="B71" s="4" t="s">
        <v>173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ht="18" customHeight="1" x14ac:dyDescent="0.25">
      <c r="A72" s="49">
        <v>70</v>
      </c>
      <c r="B72" s="4" t="s">
        <v>167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ht="18" customHeight="1" x14ac:dyDescent="0.25">
      <c r="A73" s="49">
        <v>71</v>
      </c>
      <c r="B73" s="4" t="s">
        <v>145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ht="18" customHeight="1" x14ac:dyDescent="0.25">
      <c r="A74" s="49">
        <v>72</v>
      </c>
      <c r="B74" s="4" t="s">
        <v>214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ht="18" customHeight="1" x14ac:dyDescent="0.25">
      <c r="A75" s="49">
        <v>73</v>
      </c>
      <c r="B75" s="4" t="s">
        <v>200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ht="18" customHeight="1" x14ac:dyDescent="0.25">
      <c r="A76" s="49">
        <v>74</v>
      </c>
      <c r="B76" s="4" t="s">
        <v>288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ht="18" customHeight="1" x14ac:dyDescent="0.25">
      <c r="A77" s="49">
        <v>75</v>
      </c>
      <c r="B77" s="4" t="s">
        <v>412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ht="18" customHeight="1" x14ac:dyDescent="0.25">
      <c r="A78" s="49">
        <v>76</v>
      </c>
      <c r="B78" s="4" t="s">
        <v>247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ht="18" customHeight="1" x14ac:dyDescent="0.25">
      <c r="A79" s="49">
        <v>77</v>
      </c>
      <c r="B79" s="4" t="s">
        <v>409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ht="18" customHeight="1" x14ac:dyDescent="0.25">
      <c r="A80" s="49">
        <v>78</v>
      </c>
      <c r="B80" s="4" t="s">
        <v>418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ht="18" customHeight="1" x14ac:dyDescent="0.25">
      <c r="A81" s="49">
        <v>79</v>
      </c>
      <c r="B81" s="4" t="s">
        <v>353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ht="18" customHeight="1" x14ac:dyDescent="0.25">
      <c r="A82" s="49">
        <v>80</v>
      </c>
      <c r="B82" s="4" t="s">
        <v>194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ht="18" customHeight="1" x14ac:dyDescent="0.25">
      <c r="A83" s="49">
        <v>81</v>
      </c>
      <c r="B83" s="4" t="s">
        <v>347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ht="18" customHeight="1" x14ac:dyDescent="0.25">
      <c r="A84" s="49">
        <v>82</v>
      </c>
      <c r="B84" s="4" t="s">
        <v>421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ht="18" customHeight="1" x14ac:dyDescent="0.25">
      <c r="A85" s="49">
        <v>83</v>
      </c>
      <c r="B85" s="4" t="s">
        <v>270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ht="18" customHeight="1" x14ac:dyDescent="0.25">
      <c r="A86" s="49">
        <v>84</v>
      </c>
      <c r="B86" s="4" t="s">
        <v>268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18" customHeight="1" x14ac:dyDescent="0.25">
      <c r="A87" s="49">
        <v>85</v>
      </c>
      <c r="B87" s="4" t="s">
        <v>291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ht="18" customHeight="1" x14ac:dyDescent="0.25">
      <c r="A88" s="49">
        <v>86</v>
      </c>
      <c r="B88" s="4" t="s">
        <v>122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ht="18" customHeight="1" x14ac:dyDescent="0.25">
      <c r="A89" s="49">
        <v>87</v>
      </c>
      <c r="B89" s="4" t="s">
        <v>294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ht="18" customHeight="1" x14ac:dyDescent="0.25">
      <c r="A90" s="49">
        <v>88</v>
      </c>
      <c r="B90" s="4" t="s">
        <v>85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8" customHeight="1" x14ac:dyDescent="0.25">
      <c r="A91" s="49">
        <v>89</v>
      </c>
      <c r="B91" s="4" t="s">
        <v>82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ht="18" customHeight="1" x14ac:dyDescent="0.25">
      <c r="A92" s="49">
        <v>90</v>
      </c>
      <c r="B92" s="4" t="s">
        <v>283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ht="18" customHeight="1" x14ac:dyDescent="0.25">
      <c r="A93" s="49">
        <v>91</v>
      </c>
      <c r="B93" s="4" t="s">
        <v>104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ht="17.25" customHeight="1" x14ac:dyDescent="0.25">
      <c r="A94" s="51">
        <v>92</v>
      </c>
      <c r="B94" s="4" t="s">
        <v>211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ht="17.25" customHeight="1" x14ac:dyDescent="0.25">
      <c r="A95" s="51">
        <v>93</v>
      </c>
      <c r="B95" s="4" t="s">
        <v>365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ht="17.25" customHeight="1" x14ac:dyDescent="0.25">
      <c r="A96" s="51">
        <v>94</v>
      </c>
      <c r="B96" s="4" t="s">
        <v>110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ht="17.25" customHeight="1" x14ac:dyDescent="0.25">
      <c r="A97" s="51">
        <v>95</v>
      </c>
      <c r="B97" s="4" t="s">
        <v>297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ht="17.25" customHeight="1" x14ac:dyDescent="0.25">
      <c r="A98" s="51">
        <v>96</v>
      </c>
      <c r="B98" s="4" t="s">
        <v>273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ht="17.25" customHeight="1" x14ac:dyDescent="0.25">
      <c r="A99" s="52">
        <v>97</v>
      </c>
      <c r="B99" s="4" t="s">
        <v>55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ht="17.25" customHeight="1" x14ac:dyDescent="0.25">
      <c r="A100" s="51">
        <v>98</v>
      </c>
      <c r="B100" s="4" t="s">
        <v>241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</sheetData>
  <sortState ref="A2:B99">
    <sortCondition ref="B2"/>
  </sortState>
  <pageMargins left="0.70866141732283472" right="0.19685039370078741" top="0.23622047244094491" bottom="0.23622047244094491" header="0.19685039370078741" footer="0.23622047244094491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5"/>
  <sheetViews>
    <sheetView topLeftCell="A16" workbookViewId="0">
      <selection activeCell="B22" sqref="B22"/>
    </sheetView>
  </sheetViews>
  <sheetFormatPr defaultRowHeight="15" x14ac:dyDescent="0.25"/>
  <cols>
    <col min="1" max="1" width="3.5703125" style="3" customWidth="1"/>
    <col min="2" max="2" width="36" style="1" customWidth="1"/>
    <col min="3" max="3" width="36.5703125" customWidth="1"/>
    <col min="4" max="4" width="26.28515625" bestFit="1" customWidth="1"/>
    <col min="5" max="5" width="10.85546875" bestFit="1" customWidth="1"/>
    <col min="6" max="6" width="7.85546875" style="50" bestFit="1" customWidth="1"/>
    <col min="7" max="7" width="8.42578125" bestFit="1" customWidth="1"/>
    <col min="8" max="8" width="10.28515625" bestFit="1" customWidth="1"/>
    <col min="9" max="9" width="10.28515625" style="3" bestFit="1" customWidth="1"/>
    <col min="10" max="10" width="11.5703125" style="3" bestFit="1" customWidth="1"/>
    <col min="11" max="11" width="12.42578125" style="3" bestFit="1" customWidth="1"/>
    <col min="12" max="12" width="13.5703125" style="3" bestFit="1" customWidth="1"/>
    <col min="13" max="14" width="12.42578125" style="3" bestFit="1" customWidth="1"/>
    <col min="15" max="15" width="11.5703125" bestFit="1" customWidth="1"/>
    <col min="16" max="16" width="10.42578125" bestFit="1" customWidth="1"/>
    <col min="17" max="17" width="20.28515625" bestFit="1" customWidth="1"/>
    <col min="18" max="18" width="13.140625" bestFit="1" customWidth="1"/>
    <col min="19" max="19" width="10.7109375" customWidth="1"/>
    <col min="20" max="20" width="9.28515625" customWidth="1"/>
    <col min="21" max="21" width="10.7109375" customWidth="1"/>
    <col min="22" max="24" width="11.28515625" customWidth="1"/>
    <col min="25" max="25" width="11.85546875" customWidth="1"/>
    <col min="26" max="26" width="15.85546875" customWidth="1"/>
    <col min="27" max="27" width="72.140625" customWidth="1"/>
    <col min="28" max="28" width="10.42578125" customWidth="1"/>
    <col min="29" max="29" width="10" style="1" customWidth="1"/>
    <col min="30" max="32" width="8.5703125" customWidth="1"/>
    <col min="35" max="35" width="12.42578125" customWidth="1"/>
    <col min="36" max="36" width="17.140625" customWidth="1"/>
  </cols>
  <sheetData>
    <row r="1" spans="1:29" ht="15" customHeight="1" x14ac:dyDescent="0.25">
      <c r="A1" s="300" t="s">
        <v>311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9" ht="15" customHeight="1" x14ac:dyDescent="0.25">
      <c r="A2" s="240" t="s">
        <v>719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1"/>
    </row>
    <row r="3" spans="1:29" ht="15.75" x14ac:dyDescent="0.25">
      <c r="A3" s="1"/>
      <c r="B3" s="301" t="s">
        <v>320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1"/>
    </row>
    <row r="4" spans="1:29" ht="29.25" customHeight="1" x14ac:dyDescent="0.25">
      <c r="A4" s="83" t="s">
        <v>309</v>
      </c>
      <c r="B4" s="4" t="s">
        <v>307</v>
      </c>
      <c r="C4" s="4" t="s">
        <v>306</v>
      </c>
      <c r="D4" s="4" t="s">
        <v>305</v>
      </c>
      <c r="E4" s="4" t="s">
        <v>308</v>
      </c>
      <c r="F4" s="71" t="s">
        <v>314</v>
      </c>
      <c r="G4" s="4" t="s">
        <v>304</v>
      </c>
      <c r="H4" s="4" t="s">
        <v>652</v>
      </c>
      <c r="I4" s="4" t="s">
        <v>302</v>
      </c>
      <c r="J4" s="4" t="s">
        <v>301</v>
      </c>
      <c r="K4" s="4" t="s">
        <v>300</v>
      </c>
      <c r="L4" s="4" t="s">
        <v>651</v>
      </c>
      <c r="M4" s="4" t="s">
        <v>717</v>
      </c>
      <c r="N4" s="4" t="s">
        <v>718</v>
      </c>
      <c r="O4" s="4" t="s">
        <v>449</v>
      </c>
      <c r="P4" s="4" t="s">
        <v>450</v>
      </c>
      <c r="Q4" s="4" t="s">
        <v>451</v>
      </c>
      <c r="R4" s="4" t="s">
        <v>462</v>
      </c>
      <c r="S4" s="77" t="s">
        <v>298</v>
      </c>
      <c r="T4" s="235" t="s">
        <v>516</v>
      </c>
      <c r="U4" s="236"/>
      <c r="V4" s="236"/>
      <c r="W4" s="236"/>
      <c r="X4" s="236"/>
      <c r="Y4" s="235" t="s">
        <v>457</v>
      </c>
      <c r="Z4" s="237"/>
      <c r="AA4" s="82" t="s">
        <v>456</v>
      </c>
      <c r="AB4" s="83" t="s">
        <v>640</v>
      </c>
      <c r="AC4" s="72" t="s">
        <v>469</v>
      </c>
    </row>
    <row r="5" spans="1:29" x14ac:dyDescent="0.25">
      <c r="A5" s="83">
        <v>1</v>
      </c>
      <c r="B5" s="4" t="s">
        <v>388</v>
      </c>
      <c r="C5" s="4" t="s">
        <v>389</v>
      </c>
      <c r="D5" s="4" t="s">
        <v>390</v>
      </c>
      <c r="E5" s="4">
        <v>600473</v>
      </c>
      <c r="F5" s="83">
        <v>103</v>
      </c>
      <c r="G5" s="4" t="s">
        <v>3</v>
      </c>
      <c r="H5" s="4" t="s">
        <v>261</v>
      </c>
      <c r="I5" s="4" t="s">
        <v>16</v>
      </c>
      <c r="J5" s="4" t="s">
        <v>15</v>
      </c>
      <c r="K5" s="6">
        <v>36541</v>
      </c>
      <c r="L5" s="4">
        <v>9929640341</v>
      </c>
      <c r="M5" s="4">
        <v>9981303474</v>
      </c>
      <c r="N5" s="4">
        <v>7878595936</v>
      </c>
      <c r="O5" s="24">
        <v>44874</v>
      </c>
      <c r="P5" s="24">
        <v>44874</v>
      </c>
      <c r="Q5" s="12" t="s">
        <v>455</v>
      </c>
      <c r="R5" s="63">
        <v>760737540184</v>
      </c>
      <c r="S5" s="77" t="s">
        <v>30</v>
      </c>
      <c r="T5" s="13" t="s">
        <v>484</v>
      </c>
      <c r="U5" s="13" t="s">
        <v>489</v>
      </c>
      <c r="V5" s="13" t="s">
        <v>490</v>
      </c>
      <c r="W5" s="13"/>
      <c r="X5" s="13"/>
      <c r="Y5" s="13" t="s">
        <v>491</v>
      </c>
      <c r="Z5" s="13" t="s">
        <v>492</v>
      </c>
      <c r="AA5" s="13" t="s">
        <v>664</v>
      </c>
      <c r="AB5" s="13" t="s">
        <v>613</v>
      </c>
      <c r="AC5" s="88">
        <f>1155/1650*100</f>
        <v>70</v>
      </c>
    </row>
    <row r="6" spans="1:29" x14ac:dyDescent="0.25">
      <c r="A6" s="83">
        <v>2</v>
      </c>
      <c r="B6" s="4" t="s">
        <v>374</v>
      </c>
      <c r="C6" s="4" t="s">
        <v>375</v>
      </c>
      <c r="D6" s="4" t="s">
        <v>376</v>
      </c>
      <c r="E6" s="4">
        <v>600465</v>
      </c>
      <c r="F6" s="83">
        <v>98</v>
      </c>
      <c r="G6" s="4" t="s">
        <v>3</v>
      </c>
      <c r="H6" s="4" t="s">
        <v>49</v>
      </c>
      <c r="I6" s="4"/>
      <c r="J6" s="4" t="s">
        <v>48</v>
      </c>
      <c r="K6" s="6">
        <v>37090</v>
      </c>
      <c r="L6" s="4">
        <v>9252119044</v>
      </c>
      <c r="M6" s="4">
        <v>9462104674</v>
      </c>
      <c r="N6" s="4">
        <v>7878582914</v>
      </c>
      <c r="O6" s="24">
        <v>44872</v>
      </c>
      <c r="P6" s="24">
        <v>44872</v>
      </c>
      <c r="Q6" s="12" t="s">
        <v>455</v>
      </c>
      <c r="R6" s="63">
        <v>894678267886</v>
      </c>
      <c r="S6" s="77" t="s">
        <v>98</v>
      </c>
      <c r="T6" s="13" t="s">
        <v>527</v>
      </c>
      <c r="U6" s="13" t="s">
        <v>517</v>
      </c>
      <c r="V6" s="13" t="s">
        <v>500</v>
      </c>
      <c r="W6" s="13"/>
      <c r="X6" s="13"/>
      <c r="Y6" s="13" t="s">
        <v>517</v>
      </c>
      <c r="Z6" s="13" t="s">
        <v>474</v>
      </c>
      <c r="AA6" s="13" t="s">
        <v>644</v>
      </c>
      <c r="AB6" s="13" t="s">
        <v>603</v>
      </c>
      <c r="AC6" s="88">
        <f>1085/1900*100</f>
        <v>57.10526315789474</v>
      </c>
    </row>
    <row r="7" spans="1:29" x14ac:dyDescent="0.25">
      <c r="A7" s="83">
        <v>3</v>
      </c>
      <c r="B7" s="4" t="s">
        <v>220</v>
      </c>
      <c r="C7" s="4" t="s">
        <v>219</v>
      </c>
      <c r="D7" s="4" t="s">
        <v>218</v>
      </c>
      <c r="E7" s="4">
        <v>602066</v>
      </c>
      <c r="F7" s="83">
        <v>41</v>
      </c>
      <c r="G7" s="4" t="s">
        <v>3</v>
      </c>
      <c r="H7" s="4" t="s">
        <v>32</v>
      </c>
      <c r="I7" s="4"/>
      <c r="J7" s="4" t="s">
        <v>31</v>
      </c>
      <c r="K7" s="6">
        <v>34885</v>
      </c>
      <c r="L7" s="84">
        <v>7023648871</v>
      </c>
      <c r="M7" s="4">
        <v>6367011544</v>
      </c>
      <c r="N7" s="4">
        <v>9057044190</v>
      </c>
      <c r="O7" s="24">
        <v>44848</v>
      </c>
      <c r="P7" s="24">
        <v>44848</v>
      </c>
      <c r="Q7" s="12" t="s">
        <v>318</v>
      </c>
      <c r="R7" s="63">
        <v>896392207127</v>
      </c>
      <c r="S7" s="77" t="s">
        <v>98</v>
      </c>
      <c r="T7" s="13" t="s">
        <v>480</v>
      </c>
      <c r="U7" s="13" t="s">
        <v>478</v>
      </c>
      <c r="V7" s="13" t="s">
        <v>479</v>
      </c>
      <c r="W7" s="13"/>
      <c r="X7" s="13"/>
      <c r="Y7" s="13" t="s">
        <v>458</v>
      </c>
      <c r="Z7" s="13" t="s">
        <v>474</v>
      </c>
      <c r="AA7" s="13" t="s">
        <v>558</v>
      </c>
      <c r="AB7" s="13" t="s">
        <v>506</v>
      </c>
      <c r="AC7" s="88">
        <f>1050/1900*100</f>
        <v>55.26315789473685</v>
      </c>
    </row>
    <row r="8" spans="1:29" x14ac:dyDescent="0.25">
      <c r="A8" s="83">
        <v>4</v>
      </c>
      <c r="B8" s="4" t="s">
        <v>380</v>
      </c>
      <c r="C8" s="4" t="s">
        <v>381</v>
      </c>
      <c r="D8" s="4" t="s">
        <v>382</v>
      </c>
      <c r="E8" s="4">
        <v>738250</v>
      </c>
      <c r="F8" s="83">
        <v>97</v>
      </c>
      <c r="G8" s="4" t="s">
        <v>3</v>
      </c>
      <c r="H8" s="4" t="s">
        <v>49</v>
      </c>
      <c r="I8" s="4"/>
      <c r="J8" s="4" t="s">
        <v>48</v>
      </c>
      <c r="K8" s="6">
        <v>35859</v>
      </c>
      <c r="L8" s="4">
        <v>7742476655</v>
      </c>
      <c r="M8" s="4">
        <v>9166587166</v>
      </c>
      <c r="N8" s="4">
        <v>8387889910</v>
      </c>
      <c r="O8" s="24">
        <v>44872</v>
      </c>
      <c r="P8" s="24">
        <v>44872</v>
      </c>
      <c r="Q8" s="12" t="s">
        <v>455</v>
      </c>
      <c r="R8" s="63">
        <v>706224224211</v>
      </c>
      <c r="S8" s="77" t="s">
        <v>98</v>
      </c>
      <c r="T8" s="13" t="s">
        <v>507</v>
      </c>
      <c r="U8" s="13" t="s">
        <v>478</v>
      </c>
      <c r="V8" s="13" t="s">
        <v>479</v>
      </c>
      <c r="X8" s="13"/>
      <c r="Y8" s="13" t="s">
        <v>478</v>
      </c>
      <c r="Z8" s="13" t="s">
        <v>474</v>
      </c>
      <c r="AA8" s="13" t="s">
        <v>643</v>
      </c>
      <c r="AB8" s="13" t="s">
        <v>604</v>
      </c>
      <c r="AC8" s="88">
        <f>824/1800*100</f>
        <v>45.777777777777779</v>
      </c>
    </row>
    <row r="9" spans="1:29" x14ac:dyDescent="0.25">
      <c r="A9" s="83">
        <v>5</v>
      </c>
      <c r="B9" s="4" t="s">
        <v>415</v>
      </c>
      <c r="C9" s="4" t="s">
        <v>416</v>
      </c>
      <c r="D9" s="4" t="s">
        <v>417</v>
      </c>
      <c r="E9" s="4">
        <v>743123</v>
      </c>
      <c r="F9" s="83">
        <v>110</v>
      </c>
      <c r="G9" s="4" t="s">
        <v>3</v>
      </c>
      <c r="H9" s="4" t="s">
        <v>37</v>
      </c>
      <c r="I9" s="4"/>
      <c r="J9" s="4" t="s">
        <v>36</v>
      </c>
      <c r="K9" s="6">
        <v>36693</v>
      </c>
      <c r="L9" s="4">
        <v>9166927640</v>
      </c>
      <c r="M9" s="4">
        <v>9950868051</v>
      </c>
      <c r="N9" s="4" t="s">
        <v>674</v>
      </c>
      <c r="O9" s="24">
        <v>44874</v>
      </c>
      <c r="P9" s="24">
        <v>44874</v>
      </c>
      <c r="Q9" s="12" t="s">
        <v>455</v>
      </c>
      <c r="R9" s="63">
        <v>530473938700</v>
      </c>
      <c r="S9" s="77" t="s">
        <v>30</v>
      </c>
      <c r="T9" s="13" t="s">
        <v>484</v>
      </c>
      <c r="U9" s="13" t="s">
        <v>489</v>
      </c>
      <c r="V9" s="13" t="s">
        <v>490</v>
      </c>
      <c r="W9" s="13"/>
      <c r="X9" s="13"/>
      <c r="Y9" s="13" t="s">
        <v>491</v>
      </c>
      <c r="Z9" s="13" t="s">
        <v>492</v>
      </c>
      <c r="AA9" s="13" t="s">
        <v>641</v>
      </c>
      <c r="AB9" s="13" t="s">
        <v>606</v>
      </c>
      <c r="AC9" s="88">
        <f>1114/2025*100</f>
        <v>55.012345679012341</v>
      </c>
    </row>
    <row r="10" spans="1:29" x14ac:dyDescent="0.25">
      <c r="A10" s="83">
        <v>6</v>
      </c>
      <c r="B10" s="4" t="s">
        <v>91</v>
      </c>
      <c r="C10" s="4" t="s">
        <v>90</v>
      </c>
      <c r="D10" s="4" t="s">
        <v>89</v>
      </c>
      <c r="E10" s="4">
        <v>603754</v>
      </c>
      <c r="F10" s="83">
        <v>76</v>
      </c>
      <c r="G10" s="4" t="s">
        <v>3</v>
      </c>
      <c r="H10" s="4" t="s">
        <v>2</v>
      </c>
      <c r="I10" s="4"/>
      <c r="J10" s="4" t="s">
        <v>15</v>
      </c>
      <c r="K10" s="6">
        <v>36383</v>
      </c>
      <c r="L10" s="4">
        <v>7976534944</v>
      </c>
      <c r="M10" s="4">
        <v>9460536480</v>
      </c>
      <c r="N10" s="4">
        <v>9414732005</v>
      </c>
      <c r="O10" s="24">
        <v>44853</v>
      </c>
      <c r="P10" s="24">
        <v>44853</v>
      </c>
      <c r="Q10" s="12" t="s">
        <v>318</v>
      </c>
      <c r="R10" s="63">
        <v>597895181465</v>
      </c>
      <c r="S10" s="77" t="s">
        <v>30</v>
      </c>
      <c r="T10" s="13" t="s">
        <v>484</v>
      </c>
      <c r="U10" s="13" t="s">
        <v>489</v>
      </c>
      <c r="V10" s="13" t="s">
        <v>490</v>
      </c>
      <c r="W10" s="13"/>
      <c r="X10" s="13"/>
      <c r="Y10" s="13" t="s">
        <v>491</v>
      </c>
      <c r="Z10" s="13" t="s">
        <v>492</v>
      </c>
      <c r="AA10" s="13" t="s">
        <v>691</v>
      </c>
      <c r="AB10" s="13" t="s">
        <v>597</v>
      </c>
      <c r="AC10" s="88">
        <f>1315/2125*100</f>
        <v>61.882352941176464</v>
      </c>
    </row>
    <row r="11" spans="1:29" x14ac:dyDescent="0.25">
      <c r="A11" s="83">
        <v>7</v>
      </c>
      <c r="B11" s="4" t="s">
        <v>394</v>
      </c>
      <c r="C11" s="4" t="s">
        <v>395</v>
      </c>
      <c r="D11" s="4" t="s">
        <v>396</v>
      </c>
      <c r="E11" s="4">
        <v>601721</v>
      </c>
      <c r="F11" s="83">
        <v>106</v>
      </c>
      <c r="G11" s="4" t="s">
        <v>3</v>
      </c>
      <c r="H11" s="4" t="s">
        <v>8</v>
      </c>
      <c r="I11" s="4"/>
      <c r="J11" s="4" t="s">
        <v>15</v>
      </c>
      <c r="K11" s="6">
        <v>36149</v>
      </c>
      <c r="L11" s="4">
        <v>8000766101</v>
      </c>
      <c r="M11" s="4">
        <v>8561915415</v>
      </c>
      <c r="N11" s="4">
        <v>9799878353</v>
      </c>
      <c r="O11" s="24">
        <v>44874</v>
      </c>
      <c r="P11" s="24">
        <v>44874</v>
      </c>
      <c r="Q11" s="12" t="s">
        <v>455</v>
      </c>
      <c r="R11" s="63">
        <v>845602337950</v>
      </c>
      <c r="S11" s="77" t="s">
        <v>30</v>
      </c>
      <c r="T11" s="13" t="s">
        <v>484</v>
      </c>
      <c r="U11" s="13" t="s">
        <v>489</v>
      </c>
      <c r="V11" s="13" t="s">
        <v>490</v>
      </c>
      <c r="W11" s="13"/>
      <c r="X11" s="13"/>
      <c r="Y11" s="13" t="s">
        <v>491</v>
      </c>
      <c r="Z11" s="13" t="s">
        <v>492</v>
      </c>
      <c r="AA11" s="13" t="s">
        <v>657</v>
      </c>
      <c r="AB11" s="13" t="s">
        <v>610</v>
      </c>
      <c r="AC11" s="88">
        <f>1454/2125*100</f>
        <v>68.423529411764704</v>
      </c>
    </row>
    <row r="12" spans="1:29" x14ac:dyDescent="0.25">
      <c r="A12" s="83">
        <v>8</v>
      </c>
      <c r="B12" s="4" t="s">
        <v>253</v>
      </c>
      <c r="C12" s="4" t="s">
        <v>252</v>
      </c>
      <c r="D12" s="4" t="s">
        <v>251</v>
      </c>
      <c r="E12" s="4">
        <v>600573</v>
      </c>
      <c r="F12" s="83">
        <v>87</v>
      </c>
      <c r="G12" s="4" t="s">
        <v>3</v>
      </c>
      <c r="H12" s="4" t="s">
        <v>17</v>
      </c>
      <c r="I12" s="4" t="s">
        <v>250</v>
      </c>
      <c r="J12" s="4" t="s">
        <v>15</v>
      </c>
      <c r="K12" s="6">
        <v>35049</v>
      </c>
      <c r="L12" s="4">
        <v>9413982755</v>
      </c>
      <c r="M12" s="4">
        <v>8824129713</v>
      </c>
      <c r="N12" s="4">
        <v>9461272598</v>
      </c>
      <c r="O12" s="24">
        <v>44865</v>
      </c>
      <c r="P12" s="24">
        <v>44865</v>
      </c>
      <c r="Q12" s="12" t="s">
        <v>318</v>
      </c>
      <c r="R12" s="63">
        <v>486338061331</v>
      </c>
      <c r="S12" s="77" t="s">
        <v>98</v>
      </c>
      <c r="T12" s="13" t="s">
        <v>480</v>
      </c>
      <c r="U12" s="13" t="s">
        <v>478</v>
      </c>
      <c r="V12" s="13" t="s">
        <v>496</v>
      </c>
      <c r="W12" s="13"/>
      <c r="X12" s="13"/>
      <c r="Y12" s="13" t="s">
        <v>458</v>
      </c>
      <c r="Z12" s="13" t="s">
        <v>474</v>
      </c>
      <c r="AA12" s="13" t="s">
        <v>703</v>
      </c>
      <c r="AB12" s="13" t="s">
        <v>588</v>
      </c>
      <c r="AC12" s="88">
        <f>996/1900*100</f>
        <v>52.421052631578945</v>
      </c>
    </row>
    <row r="13" spans="1:29" x14ac:dyDescent="0.25">
      <c r="A13" s="83">
        <v>9</v>
      </c>
      <c r="B13" s="4" t="s">
        <v>371</v>
      </c>
      <c r="C13" s="4" t="s">
        <v>372</v>
      </c>
      <c r="D13" s="4" t="s">
        <v>373</v>
      </c>
      <c r="E13" s="4">
        <v>577158</v>
      </c>
      <c r="F13" s="83">
        <v>115</v>
      </c>
      <c r="G13" s="4" t="s">
        <v>3</v>
      </c>
      <c r="H13" s="4" t="s">
        <v>49</v>
      </c>
      <c r="I13" s="4"/>
      <c r="J13" s="4" t="s">
        <v>48</v>
      </c>
      <c r="K13" s="6">
        <v>35284</v>
      </c>
      <c r="L13" s="4">
        <v>8619692902</v>
      </c>
      <c r="M13" s="4">
        <v>9602684653</v>
      </c>
      <c r="N13" s="4">
        <v>9610050355</v>
      </c>
      <c r="O13" s="24">
        <v>44875</v>
      </c>
      <c r="P13" s="24">
        <v>44875</v>
      </c>
      <c r="Q13" s="12" t="s">
        <v>455</v>
      </c>
      <c r="R13" s="63">
        <v>933310218311</v>
      </c>
      <c r="S13" s="77" t="s">
        <v>98</v>
      </c>
      <c r="T13" s="13" t="s">
        <v>480</v>
      </c>
      <c r="U13" s="13" t="s">
        <v>495</v>
      </c>
      <c r="V13" s="13" t="s">
        <v>616</v>
      </c>
      <c r="W13" s="13"/>
      <c r="X13" s="13"/>
      <c r="Y13" s="13" t="s">
        <v>458</v>
      </c>
      <c r="Z13" s="13" t="s">
        <v>496</v>
      </c>
      <c r="AA13" s="13" t="s">
        <v>671</v>
      </c>
      <c r="AB13" s="13" t="s">
        <v>670</v>
      </c>
      <c r="AC13" s="88">
        <f>899/1900*100</f>
        <v>47.315789473684212</v>
      </c>
    </row>
    <row r="14" spans="1:29" x14ac:dyDescent="0.25">
      <c r="A14" s="83">
        <v>10</v>
      </c>
      <c r="B14" s="4" t="s">
        <v>232</v>
      </c>
      <c r="C14" s="4" t="s">
        <v>231</v>
      </c>
      <c r="D14" s="4" t="s">
        <v>134</v>
      </c>
      <c r="E14" s="4">
        <v>575177</v>
      </c>
      <c r="F14" s="83">
        <v>43</v>
      </c>
      <c r="G14" s="4" t="s">
        <v>3</v>
      </c>
      <c r="H14" s="4" t="s">
        <v>8</v>
      </c>
      <c r="I14" s="4"/>
      <c r="J14" s="4" t="s">
        <v>15</v>
      </c>
      <c r="K14" s="6">
        <v>35045</v>
      </c>
      <c r="L14" s="4">
        <v>9829349155</v>
      </c>
      <c r="M14" s="4">
        <v>9799780081</v>
      </c>
      <c r="N14" s="4">
        <v>9829245110</v>
      </c>
      <c r="O14" s="24">
        <v>44848</v>
      </c>
      <c r="P14" s="24">
        <v>44848</v>
      </c>
      <c r="Q14" s="12" t="s">
        <v>318</v>
      </c>
      <c r="R14" s="63">
        <v>400120852059</v>
      </c>
      <c r="S14" s="77" t="s">
        <v>98</v>
      </c>
      <c r="T14" s="13" t="s">
        <v>480</v>
      </c>
      <c r="U14" s="13" t="s">
        <v>495</v>
      </c>
      <c r="V14" s="13" t="s">
        <v>479</v>
      </c>
      <c r="W14" s="13"/>
      <c r="X14" s="13"/>
      <c r="Y14" s="13" t="s">
        <v>458</v>
      </c>
      <c r="Z14" s="13" t="s">
        <v>474</v>
      </c>
      <c r="AA14" s="13" t="s">
        <v>553</v>
      </c>
      <c r="AB14" s="13" t="s">
        <v>554</v>
      </c>
      <c r="AC14" s="88">
        <f>980/1800*100</f>
        <v>54.444444444444443</v>
      </c>
    </row>
    <row r="15" spans="1:29" x14ac:dyDescent="0.25">
      <c r="A15" s="83">
        <v>11</v>
      </c>
      <c r="B15" s="4" t="s">
        <v>350</v>
      </c>
      <c r="C15" s="4" t="s">
        <v>351</v>
      </c>
      <c r="D15" s="4" t="s">
        <v>352</v>
      </c>
      <c r="E15" s="4">
        <v>575244</v>
      </c>
      <c r="F15" s="83">
        <v>101</v>
      </c>
      <c r="G15" s="4" t="s">
        <v>3</v>
      </c>
      <c r="H15" s="4" t="s">
        <v>8</v>
      </c>
      <c r="I15" s="4"/>
      <c r="J15" s="4" t="s">
        <v>7</v>
      </c>
      <c r="K15" s="6">
        <v>36223</v>
      </c>
      <c r="L15" s="4">
        <v>8306031102</v>
      </c>
      <c r="M15" s="4">
        <v>8058597830</v>
      </c>
      <c r="N15" s="4">
        <v>9414575434</v>
      </c>
      <c r="O15" s="24">
        <v>44872</v>
      </c>
      <c r="P15" s="24">
        <v>44872</v>
      </c>
      <c r="Q15" s="12" t="s">
        <v>455</v>
      </c>
      <c r="R15" s="63">
        <v>710293848542</v>
      </c>
      <c r="S15" s="77" t="s">
        <v>98</v>
      </c>
      <c r="T15" s="13" t="s">
        <v>480</v>
      </c>
      <c r="U15" s="13" t="s">
        <v>478</v>
      </c>
      <c r="V15" s="13" t="s">
        <v>500</v>
      </c>
      <c r="W15" s="13"/>
      <c r="X15" s="13"/>
      <c r="Y15" s="13" t="s">
        <v>458</v>
      </c>
      <c r="Z15" s="13" t="s">
        <v>474</v>
      </c>
      <c r="AA15" s="13" t="s">
        <v>662</v>
      </c>
      <c r="AB15" s="13" t="s">
        <v>615</v>
      </c>
      <c r="AC15" s="88">
        <f>1027/1800*100</f>
        <v>57.055555555555557</v>
      </c>
    </row>
    <row r="16" spans="1:29" x14ac:dyDescent="0.25">
      <c r="A16" s="83">
        <v>12</v>
      </c>
      <c r="B16" s="4" t="s">
        <v>403</v>
      </c>
      <c r="C16" s="4" t="s">
        <v>404</v>
      </c>
      <c r="D16" s="4" t="s">
        <v>405</v>
      </c>
      <c r="E16" s="4">
        <v>602460</v>
      </c>
      <c r="F16" s="83">
        <v>113</v>
      </c>
      <c r="G16" s="4" t="s">
        <v>3</v>
      </c>
      <c r="H16" s="4" t="s">
        <v>8</v>
      </c>
      <c r="I16" s="4"/>
      <c r="J16" s="4" t="s">
        <v>7</v>
      </c>
      <c r="K16" s="6">
        <v>36527</v>
      </c>
      <c r="L16" s="4">
        <v>8529388751</v>
      </c>
      <c r="M16" s="4">
        <v>6376388751</v>
      </c>
      <c r="N16" s="4">
        <v>9929824940</v>
      </c>
      <c r="O16" s="24">
        <v>44875</v>
      </c>
      <c r="P16" s="24">
        <v>44875</v>
      </c>
      <c r="Q16" s="12" t="s">
        <v>455</v>
      </c>
      <c r="R16" s="63">
        <v>467355757137</v>
      </c>
      <c r="S16" s="77" t="s">
        <v>30</v>
      </c>
      <c r="T16" s="13" t="s">
        <v>483</v>
      </c>
      <c r="U16" s="13" t="s">
        <v>484</v>
      </c>
      <c r="V16" s="13" t="s">
        <v>485</v>
      </c>
      <c r="W16" s="13"/>
      <c r="X16" s="13"/>
      <c r="Y16" s="13" t="s">
        <v>485</v>
      </c>
      <c r="Z16" s="13" t="s">
        <v>483</v>
      </c>
      <c r="AA16" s="13" t="s">
        <v>667</v>
      </c>
      <c r="AB16" s="13" t="s">
        <v>473</v>
      </c>
      <c r="AC16" s="88">
        <f>1439/2125*100</f>
        <v>67.71764705882353</v>
      </c>
    </row>
    <row r="17" spans="1:33" x14ac:dyDescent="0.25">
      <c r="A17" s="83">
        <v>13</v>
      </c>
      <c r="B17" s="4" t="s">
        <v>125</v>
      </c>
      <c r="C17" s="4" t="s">
        <v>124</v>
      </c>
      <c r="D17" s="4" t="s">
        <v>123</v>
      </c>
      <c r="E17" s="4">
        <v>574955</v>
      </c>
      <c r="F17" s="83">
        <v>80</v>
      </c>
      <c r="G17" s="4" t="s">
        <v>3</v>
      </c>
      <c r="H17" s="4" t="s">
        <v>49</v>
      </c>
      <c r="I17" s="4"/>
      <c r="J17" s="4" t="s">
        <v>48</v>
      </c>
      <c r="K17" s="6">
        <v>36347</v>
      </c>
      <c r="L17" s="4">
        <v>9351557300</v>
      </c>
      <c r="M17" s="4">
        <v>9672599024</v>
      </c>
      <c r="N17" s="4">
        <v>9509705810</v>
      </c>
      <c r="O17" s="24">
        <v>44854</v>
      </c>
      <c r="P17" s="24">
        <v>44854</v>
      </c>
      <c r="Q17" s="12" t="s">
        <v>318</v>
      </c>
      <c r="R17" s="63">
        <v>536574107048</v>
      </c>
      <c r="S17" s="77" t="s">
        <v>98</v>
      </c>
      <c r="T17" s="13" t="s">
        <v>527</v>
      </c>
      <c r="U17" s="13" t="s">
        <v>495</v>
      </c>
      <c r="V17" s="13" t="s">
        <v>500</v>
      </c>
      <c r="W17" s="87"/>
      <c r="X17" s="87"/>
      <c r="Y17" s="87" t="s">
        <v>500</v>
      </c>
      <c r="Z17" s="13" t="s">
        <v>474</v>
      </c>
      <c r="AA17" s="13" t="s">
        <v>684</v>
      </c>
      <c r="AB17" s="13" t="s">
        <v>593</v>
      </c>
      <c r="AC17" s="88">
        <f>1100/1800*100</f>
        <v>61.111111111111114</v>
      </c>
    </row>
    <row r="18" spans="1:33" x14ac:dyDescent="0.25">
      <c r="A18" s="83">
        <v>14</v>
      </c>
      <c r="B18" s="4" t="s">
        <v>397</v>
      </c>
      <c r="C18" s="4" t="s">
        <v>398</v>
      </c>
      <c r="D18" s="4" t="s">
        <v>399</v>
      </c>
      <c r="E18" s="4">
        <v>601353</v>
      </c>
      <c r="F18" s="83">
        <v>108</v>
      </c>
      <c r="G18" s="4" t="s">
        <v>3</v>
      </c>
      <c r="H18" s="4" t="s">
        <v>8</v>
      </c>
      <c r="I18" s="4"/>
      <c r="J18" s="4" t="s">
        <v>7</v>
      </c>
      <c r="K18" s="6">
        <v>36080</v>
      </c>
      <c r="L18" s="4">
        <v>7014721990</v>
      </c>
      <c r="M18" s="4">
        <v>9461390063</v>
      </c>
      <c r="N18" s="4">
        <v>9799122103</v>
      </c>
      <c r="O18" s="24">
        <v>44874</v>
      </c>
      <c r="P18" s="24">
        <v>44874</v>
      </c>
      <c r="Q18" s="12" t="s">
        <v>455</v>
      </c>
      <c r="R18" s="62">
        <v>336297756749</v>
      </c>
      <c r="S18" s="78" t="s">
        <v>30</v>
      </c>
      <c r="T18" s="13" t="s">
        <v>483</v>
      </c>
      <c r="U18" s="13" t="s">
        <v>484</v>
      </c>
      <c r="V18" s="13" t="s">
        <v>485</v>
      </c>
      <c r="W18" s="13"/>
      <c r="X18" s="13"/>
      <c r="Y18" s="13" t="s">
        <v>464</v>
      </c>
      <c r="Z18" s="13" t="s">
        <v>463</v>
      </c>
      <c r="AA18" s="13" t="s">
        <v>658</v>
      </c>
      <c r="AB18" s="13" t="s">
        <v>608</v>
      </c>
      <c r="AC18" s="88">
        <f>1365/2125*100</f>
        <v>64.235294117647058</v>
      </c>
    </row>
    <row r="19" spans="1:33" x14ac:dyDescent="0.25">
      <c r="A19" s="83">
        <v>15</v>
      </c>
      <c r="B19" s="4" t="s">
        <v>222</v>
      </c>
      <c r="C19" s="4" t="s">
        <v>221</v>
      </c>
      <c r="D19" s="4" t="s">
        <v>12</v>
      </c>
      <c r="E19" s="4">
        <v>601296</v>
      </c>
      <c r="F19" s="83">
        <v>45</v>
      </c>
      <c r="G19" s="4" t="s">
        <v>3</v>
      </c>
      <c r="H19" s="4" t="s">
        <v>2</v>
      </c>
      <c r="I19" s="4"/>
      <c r="J19" s="4" t="s">
        <v>1</v>
      </c>
      <c r="K19" s="6">
        <v>36571</v>
      </c>
      <c r="L19" s="4">
        <v>7852076967</v>
      </c>
      <c r="M19" s="4">
        <v>7742487488</v>
      </c>
      <c r="N19" s="4">
        <v>8107200208</v>
      </c>
      <c r="O19" s="24">
        <v>44849</v>
      </c>
      <c r="P19" s="24">
        <v>44849</v>
      </c>
      <c r="Q19" s="12" t="s">
        <v>318</v>
      </c>
      <c r="R19" s="63">
        <v>539786812980</v>
      </c>
      <c r="S19" s="77" t="s">
        <v>98</v>
      </c>
      <c r="T19" s="13" t="s">
        <v>480</v>
      </c>
      <c r="U19" s="13" t="s">
        <v>495</v>
      </c>
      <c r="V19" s="13" t="s">
        <v>479</v>
      </c>
      <c r="W19" s="13"/>
      <c r="X19" s="13"/>
      <c r="Y19" s="13" t="s">
        <v>458</v>
      </c>
      <c r="Z19" s="13" t="s">
        <v>474</v>
      </c>
      <c r="AA19" s="13" t="s">
        <v>552</v>
      </c>
      <c r="AB19" s="13" t="s">
        <v>551</v>
      </c>
      <c r="AC19" s="88">
        <f>1111/1900*100</f>
        <v>58.473684210526308</v>
      </c>
    </row>
    <row r="20" spans="1:33" x14ac:dyDescent="0.25">
      <c r="A20" s="83">
        <v>16</v>
      </c>
      <c r="B20" s="4" t="s">
        <v>26</v>
      </c>
      <c r="C20" s="4" t="s">
        <v>25</v>
      </c>
      <c r="D20" s="4" t="s">
        <v>24</v>
      </c>
      <c r="E20" s="4">
        <v>600808</v>
      </c>
      <c r="F20" s="83">
        <v>50</v>
      </c>
      <c r="G20" s="4" t="s">
        <v>3</v>
      </c>
      <c r="H20" s="4" t="s">
        <v>2</v>
      </c>
      <c r="I20" s="4" t="s">
        <v>16</v>
      </c>
      <c r="J20" s="4" t="s">
        <v>15</v>
      </c>
      <c r="K20" s="6">
        <v>36838</v>
      </c>
      <c r="L20" s="4">
        <v>8290516908</v>
      </c>
      <c r="M20" s="4">
        <v>8094969968</v>
      </c>
      <c r="N20" s="4">
        <v>9929687612</v>
      </c>
      <c r="O20" s="24">
        <v>44849</v>
      </c>
      <c r="P20" s="24">
        <v>44849</v>
      </c>
      <c r="Q20" s="12" t="s">
        <v>318</v>
      </c>
      <c r="R20" s="63">
        <v>426269852805</v>
      </c>
      <c r="S20" s="77" t="s">
        <v>722</v>
      </c>
      <c r="T20" s="77" t="s">
        <v>722</v>
      </c>
      <c r="U20" s="77" t="s">
        <v>722</v>
      </c>
      <c r="V20" s="77" t="s">
        <v>722</v>
      </c>
      <c r="W20" s="13"/>
      <c r="X20" s="13"/>
      <c r="Y20" s="12" t="s">
        <v>466</v>
      </c>
      <c r="Z20" s="12" t="s">
        <v>467</v>
      </c>
      <c r="AA20" s="13" t="s">
        <v>544</v>
      </c>
      <c r="AB20" s="13" t="s">
        <v>543</v>
      </c>
      <c r="AC20" s="88">
        <f>1421/2100*100</f>
        <v>67.666666666666657</v>
      </c>
    </row>
    <row r="21" spans="1:33" x14ac:dyDescent="0.25">
      <c r="A21" s="83">
        <v>17</v>
      </c>
      <c r="B21" s="4" t="s">
        <v>47</v>
      </c>
      <c r="C21" s="4" t="s">
        <v>46</v>
      </c>
      <c r="D21" s="4" t="s">
        <v>45</v>
      </c>
      <c r="E21" s="4">
        <v>835528</v>
      </c>
      <c r="F21" s="83">
        <v>32</v>
      </c>
      <c r="G21" s="4" t="s">
        <v>3</v>
      </c>
      <c r="H21" s="4" t="s">
        <v>2</v>
      </c>
      <c r="I21" s="4" t="s">
        <v>16</v>
      </c>
      <c r="J21" s="4" t="s">
        <v>1</v>
      </c>
      <c r="K21" s="6">
        <v>36643</v>
      </c>
      <c r="L21" s="4">
        <v>9602669890</v>
      </c>
      <c r="M21" s="4">
        <v>9828743890</v>
      </c>
      <c r="N21" s="4" t="s">
        <v>674</v>
      </c>
      <c r="O21" s="24">
        <v>44848</v>
      </c>
      <c r="P21" s="24">
        <v>44848</v>
      </c>
      <c r="Q21" s="12" t="s">
        <v>318</v>
      </c>
      <c r="R21" s="63">
        <v>214915037655</v>
      </c>
      <c r="S21" s="77" t="s">
        <v>30</v>
      </c>
      <c r="T21" s="13" t="s">
        <v>483</v>
      </c>
      <c r="U21" s="13" t="s">
        <v>484</v>
      </c>
      <c r="V21" s="13" t="s">
        <v>485</v>
      </c>
      <c r="W21" s="13"/>
      <c r="X21" s="13"/>
      <c r="Y21" s="13" t="s">
        <v>485</v>
      </c>
      <c r="Z21" s="13" t="s">
        <v>484</v>
      </c>
      <c r="AA21" s="13" t="s">
        <v>530</v>
      </c>
      <c r="AB21" s="13" t="s">
        <v>531</v>
      </c>
      <c r="AC21" s="88">
        <f>1600/2125*100</f>
        <v>75.294117647058826</v>
      </c>
    </row>
    <row r="22" spans="1:33" x14ac:dyDescent="0.25">
      <c r="A22" s="83">
        <v>18</v>
      </c>
      <c r="B22" s="4" t="s">
        <v>729</v>
      </c>
      <c r="C22" s="4" t="s">
        <v>369</v>
      </c>
      <c r="D22" s="4" t="s">
        <v>370</v>
      </c>
      <c r="E22" s="4">
        <v>711031</v>
      </c>
      <c r="F22" s="83"/>
      <c r="G22" s="4" t="s">
        <v>3</v>
      </c>
      <c r="H22" s="4" t="s">
        <v>37</v>
      </c>
      <c r="I22" s="4"/>
      <c r="J22" s="4" t="s">
        <v>36</v>
      </c>
      <c r="K22" s="6">
        <v>37836</v>
      </c>
      <c r="L22" s="4">
        <v>8003664142</v>
      </c>
      <c r="M22" s="4"/>
      <c r="N22" s="4"/>
      <c r="O22" s="4"/>
      <c r="P22" s="13"/>
      <c r="Q22" s="13"/>
      <c r="R22" s="13"/>
      <c r="S22" s="77" t="s">
        <v>98</v>
      </c>
      <c r="T22" s="13"/>
      <c r="U22" s="13"/>
      <c r="V22" s="13"/>
      <c r="W22" s="13"/>
      <c r="X22" s="13"/>
      <c r="Y22" s="13"/>
      <c r="Z22" s="13"/>
      <c r="AA22" s="13"/>
      <c r="AB22" s="13"/>
      <c r="AC22" s="88"/>
    </row>
    <row r="23" spans="1:33" x14ac:dyDescent="0.25">
      <c r="A23" s="83">
        <v>19</v>
      </c>
      <c r="B23" s="4" t="s">
        <v>263</v>
      </c>
      <c r="C23" s="4" t="s">
        <v>187</v>
      </c>
      <c r="D23" s="4" t="s">
        <v>262</v>
      </c>
      <c r="E23" s="4">
        <v>601905</v>
      </c>
      <c r="F23" s="83">
        <v>65</v>
      </c>
      <c r="G23" s="4" t="s">
        <v>3</v>
      </c>
      <c r="H23" s="4" t="s">
        <v>261</v>
      </c>
      <c r="I23" s="4"/>
      <c r="J23" s="4" t="s">
        <v>15</v>
      </c>
      <c r="K23" s="6">
        <v>37067</v>
      </c>
      <c r="L23" s="4">
        <v>9799965463</v>
      </c>
      <c r="M23" s="4">
        <v>7877196538</v>
      </c>
      <c r="N23" s="4">
        <v>7878155698</v>
      </c>
      <c r="O23" s="24">
        <v>44851</v>
      </c>
      <c r="P23" s="24">
        <v>44851</v>
      </c>
      <c r="Q23" s="12" t="s">
        <v>318</v>
      </c>
      <c r="R23" s="63">
        <v>468602049218</v>
      </c>
      <c r="S23" s="77" t="s">
        <v>98</v>
      </c>
      <c r="T23" s="13" t="s">
        <v>480</v>
      </c>
      <c r="U23" s="13" t="s">
        <v>479</v>
      </c>
      <c r="V23" s="13" t="s">
        <v>581</v>
      </c>
      <c r="W23" s="13"/>
      <c r="X23" s="13"/>
      <c r="Y23" s="64" t="s">
        <v>458</v>
      </c>
      <c r="Z23" s="13" t="s">
        <v>474</v>
      </c>
      <c r="AA23" s="13" t="s">
        <v>696</v>
      </c>
      <c r="AB23" s="13" t="s">
        <v>582</v>
      </c>
      <c r="AC23" s="88">
        <f>1170/1900*100</f>
        <v>61.578947368421055</v>
      </c>
    </row>
    <row r="24" spans="1:33" x14ac:dyDescent="0.25">
      <c r="A24" s="83">
        <v>20</v>
      </c>
      <c r="B24" s="4" t="s">
        <v>165</v>
      </c>
      <c r="C24" s="4" t="s">
        <v>164</v>
      </c>
      <c r="D24" s="4" t="s">
        <v>163</v>
      </c>
      <c r="E24" s="4">
        <v>863155</v>
      </c>
      <c r="F24" s="83">
        <v>68</v>
      </c>
      <c r="G24" s="4" t="s">
        <v>3</v>
      </c>
      <c r="H24" s="4" t="s">
        <v>37</v>
      </c>
      <c r="I24" s="4"/>
      <c r="J24" s="4" t="s">
        <v>36</v>
      </c>
      <c r="K24" s="6">
        <v>36540</v>
      </c>
      <c r="L24" s="4">
        <v>8949341357</v>
      </c>
      <c r="M24" s="4">
        <v>8107238729</v>
      </c>
      <c r="N24" s="4">
        <v>9783938201</v>
      </c>
      <c r="O24" s="24">
        <v>44851</v>
      </c>
      <c r="P24" s="24">
        <v>44851</v>
      </c>
      <c r="Q24" s="12" t="s">
        <v>318</v>
      </c>
      <c r="R24" s="63">
        <v>577221831145</v>
      </c>
      <c r="S24" s="77" t="s">
        <v>98</v>
      </c>
      <c r="T24" s="13" t="s">
        <v>480</v>
      </c>
      <c r="U24" s="13" t="s">
        <v>478</v>
      </c>
      <c r="V24" s="13" t="s">
        <v>479</v>
      </c>
      <c r="W24" s="13"/>
      <c r="X24" s="13"/>
      <c r="Y24" s="13" t="s">
        <v>458</v>
      </c>
      <c r="Z24" s="13" t="s">
        <v>474</v>
      </c>
      <c r="AA24" s="13" t="s">
        <v>698</v>
      </c>
      <c r="AB24" s="13" t="s">
        <v>638</v>
      </c>
      <c r="AC24" s="88">
        <f>893/1800*100</f>
        <v>49.611111111111114</v>
      </c>
    </row>
    <row r="25" spans="1:33" x14ac:dyDescent="0.25">
      <c r="A25" s="83">
        <v>21</v>
      </c>
      <c r="B25" s="4" t="s">
        <v>377</v>
      </c>
      <c r="C25" s="4" t="s">
        <v>378</v>
      </c>
      <c r="D25" s="4" t="s">
        <v>379</v>
      </c>
      <c r="E25" s="4">
        <v>603398</v>
      </c>
      <c r="F25" s="83">
        <v>105</v>
      </c>
      <c r="G25" s="4" t="s">
        <v>3</v>
      </c>
      <c r="H25" s="4" t="s">
        <v>49</v>
      </c>
      <c r="I25" s="4"/>
      <c r="J25" s="4" t="s">
        <v>48</v>
      </c>
      <c r="K25" s="6">
        <v>37544</v>
      </c>
      <c r="L25" s="4">
        <v>9928274638</v>
      </c>
      <c r="M25" s="4">
        <v>9024484679</v>
      </c>
      <c r="N25" s="4">
        <v>9509928960</v>
      </c>
      <c r="O25" s="24">
        <v>44874</v>
      </c>
      <c r="P25" s="24">
        <v>44874</v>
      </c>
      <c r="Q25" s="12" t="s">
        <v>455</v>
      </c>
      <c r="R25" s="63">
        <v>759272034042</v>
      </c>
      <c r="S25" s="77" t="s">
        <v>98</v>
      </c>
      <c r="T25" s="13" t="s">
        <v>480</v>
      </c>
      <c r="U25" s="13" t="s">
        <v>500</v>
      </c>
      <c r="V25" s="13" t="s">
        <v>496</v>
      </c>
      <c r="W25" s="13"/>
      <c r="X25" s="13"/>
      <c r="Y25" s="13" t="s">
        <v>458</v>
      </c>
      <c r="Z25" s="13" t="s">
        <v>474</v>
      </c>
      <c r="AA25" s="13" t="s">
        <v>656</v>
      </c>
      <c r="AB25" s="13" t="s">
        <v>611</v>
      </c>
      <c r="AC25" s="88">
        <f>1200/1900*100</f>
        <v>63.157894736842103</v>
      </c>
    </row>
    <row r="26" spans="1:33" x14ac:dyDescent="0.25">
      <c r="A26" s="83">
        <v>22</v>
      </c>
      <c r="B26" s="4" t="s">
        <v>14</v>
      </c>
      <c r="C26" s="4" t="s">
        <v>13</v>
      </c>
      <c r="D26" s="4" t="s">
        <v>12</v>
      </c>
      <c r="E26" s="4">
        <v>600910</v>
      </c>
      <c r="F26" s="83">
        <v>57</v>
      </c>
      <c r="G26" s="4" t="s">
        <v>3</v>
      </c>
      <c r="H26" s="4" t="s">
        <v>8</v>
      </c>
      <c r="I26" s="4"/>
      <c r="J26" s="4" t="s">
        <v>7</v>
      </c>
      <c r="K26" s="6">
        <v>36418</v>
      </c>
      <c r="L26" s="4">
        <v>9413162081</v>
      </c>
      <c r="M26" s="4">
        <v>9351048083</v>
      </c>
      <c r="N26" s="4">
        <v>8619393243</v>
      </c>
      <c r="O26" s="24">
        <v>44849</v>
      </c>
      <c r="P26" s="24">
        <v>44849</v>
      </c>
      <c r="Q26" s="12" t="s">
        <v>318</v>
      </c>
      <c r="R26" s="63">
        <v>479107150069</v>
      </c>
      <c r="S26" s="77" t="s">
        <v>722</v>
      </c>
      <c r="T26" s="77" t="s">
        <v>722</v>
      </c>
      <c r="U26" s="77" t="s">
        <v>722</v>
      </c>
      <c r="V26" s="77" t="s">
        <v>722</v>
      </c>
      <c r="W26" s="13"/>
      <c r="X26" s="13"/>
      <c r="Y26" s="12" t="s">
        <v>466</v>
      </c>
      <c r="Z26" s="12" t="s">
        <v>467</v>
      </c>
      <c r="AA26" s="13" t="s">
        <v>676</v>
      </c>
      <c r="AB26" s="13" t="s">
        <v>571</v>
      </c>
      <c r="AC26" s="88">
        <f>1260/2100*100</f>
        <v>60</v>
      </c>
    </row>
    <row r="27" spans="1:33" x14ac:dyDescent="0.25">
      <c r="A27" s="83">
        <v>23</v>
      </c>
      <c r="B27" s="4" t="s">
        <v>203</v>
      </c>
      <c r="C27" s="4" t="s">
        <v>202</v>
      </c>
      <c r="D27" s="4" t="s">
        <v>201</v>
      </c>
      <c r="E27" s="4">
        <v>600539</v>
      </c>
      <c r="F27" s="83">
        <v>42</v>
      </c>
      <c r="G27" s="4" t="s">
        <v>3</v>
      </c>
      <c r="H27" s="4" t="s">
        <v>8</v>
      </c>
      <c r="I27" s="4"/>
      <c r="J27" s="4" t="s">
        <v>7</v>
      </c>
      <c r="K27" s="6">
        <v>36442</v>
      </c>
      <c r="L27" s="4">
        <v>8690401263</v>
      </c>
      <c r="M27" s="4">
        <v>9799878353</v>
      </c>
      <c r="N27" s="4">
        <v>9799878353</v>
      </c>
      <c r="O27" s="24">
        <v>44848</v>
      </c>
      <c r="P27" s="24">
        <v>44848</v>
      </c>
      <c r="Q27" s="12" t="s">
        <v>318</v>
      </c>
      <c r="R27" s="63">
        <v>682425161025</v>
      </c>
      <c r="S27" s="77" t="s">
        <v>98</v>
      </c>
      <c r="T27" s="13" t="s">
        <v>521</v>
      </c>
      <c r="U27" s="13" t="s">
        <v>555</v>
      </c>
      <c r="V27" s="13" t="s">
        <v>479</v>
      </c>
      <c r="W27" s="13"/>
      <c r="X27" s="13"/>
      <c r="Y27" s="13" t="s">
        <v>555</v>
      </c>
      <c r="Z27" s="13" t="s">
        <v>474</v>
      </c>
      <c r="AA27" s="13" t="s">
        <v>556</v>
      </c>
      <c r="AB27" s="13" t="s">
        <v>557</v>
      </c>
      <c r="AC27" s="88">
        <f>1007/1900*100</f>
        <v>53</v>
      </c>
    </row>
    <row r="28" spans="1:33" x14ac:dyDescent="0.25">
      <c r="A28" s="83">
        <v>24</v>
      </c>
      <c r="B28" s="4" t="s">
        <v>133</v>
      </c>
      <c r="C28" s="4" t="s">
        <v>132</v>
      </c>
      <c r="D28" s="4" t="s">
        <v>123</v>
      </c>
      <c r="E28" s="4">
        <v>596347</v>
      </c>
      <c r="F28" s="83">
        <v>59</v>
      </c>
      <c r="G28" s="4" t="s">
        <v>3</v>
      </c>
      <c r="H28" s="4" t="s">
        <v>32</v>
      </c>
      <c r="I28" s="4"/>
      <c r="J28" s="4" t="s">
        <v>31</v>
      </c>
      <c r="K28" s="6">
        <v>37305</v>
      </c>
      <c r="L28" s="4">
        <v>7412907921</v>
      </c>
      <c r="M28" s="4">
        <v>7877936220</v>
      </c>
      <c r="N28" s="4">
        <v>9783242141</v>
      </c>
      <c r="O28" s="24">
        <v>44849</v>
      </c>
      <c r="P28" s="24">
        <v>44849</v>
      </c>
      <c r="Q28" s="12" t="s">
        <v>318</v>
      </c>
      <c r="R28" s="63">
        <v>635118786460</v>
      </c>
      <c r="S28" s="77" t="s">
        <v>98</v>
      </c>
      <c r="T28" s="13" t="s">
        <v>480</v>
      </c>
      <c r="U28" s="13" t="s">
        <v>555</v>
      </c>
      <c r="V28" s="13" t="s">
        <v>500</v>
      </c>
      <c r="W28" s="13"/>
      <c r="X28" s="13"/>
      <c r="Y28" s="13" t="s">
        <v>458</v>
      </c>
      <c r="Z28" s="13" t="s">
        <v>555</v>
      </c>
      <c r="AA28" s="13" t="s">
        <v>707</v>
      </c>
      <c r="AB28" s="12" t="s">
        <v>639</v>
      </c>
      <c r="AC28" s="88">
        <f>1232/1800*100</f>
        <v>68.444444444444443</v>
      </c>
    </row>
    <row r="29" spans="1:33" x14ac:dyDescent="0.25">
      <c r="A29" s="83">
        <v>25</v>
      </c>
      <c r="B29" s="4" t="s">
        <v>383</v>
      </c>
      <c r="C29" s="4" t="s">
        <v>384</v>
      </c>
      <c r="D29" s="4" t="s">
        <v>385</v>
      </c>
      <c r="E29" s="4">
        <v>892917</v>
      </c>
      <c r="F29" s="83">
        <v>116</v>
      </c>
      <c r="G29" s="4" t="s">
        <v>3</v>
      </c>
      <c r="H29" s="4" t="s">
        <v>37</v>
      </c>
      <c r="I29" s="4"/>
      <c r="J29" s="4" t="s">
        <v>41</v>
      </c>
      <c r="K29" s="6">
        <v>36664</v>
      </c>
      <c r="L29" s="4">
        <v>8949166360</v>
      </c>
      <c r="M29" s="4">
        <v>9772040991</v>
      </c>
      <c r="N29" s="4">
        <v>6375806484</v>
      </c>
      <c r="O29" s="24">
        <v>44879</v>
      </c>
      <c r="P29" s="24">
        <v>44879</v>
      </c>
      <c r="Q29" s="12" t="s">
        <v>455</v>
      </c>
      <c r="R29" s="63">
        <v>349921492190</v>
      </c>
      <c r="S29" s="77" t="s">
        <v>98</v>
      </c>
      <c r="T29" s="13" t="s">
        <v>480</v>
      </c>
      <c r="U29" s="13" t="s">
        <v>478</v>
      </c>
      <c r="V29" s="13" t="s">
        <v>496</v>
      </c>
      <c r="W29" s="13"/>
      <c r="X29" s="13"/>
      <c r="Y29" s="13" t="s">
        <v>458</v>
      </c>
      <c r="Z29" s="13" t="s">
        <v>474</v>
      </c>
      <c r="AA29" s="13" t="s">
        <v>673</v>
      </c>
      <c r="AB29" s="13" t="s">
        <v>672</v>
      </c>
      <c r="AC29" s="88">
        <f>1036/1900*100</f>
        <v>54.526315789473692</v>
      </c>
    </row>
    <row r="30" spans="1:33" x14ac:dyDescent="0.25">
      <c r="A30" s="83">
        <v>26</v>
      </c>
      <c r="B30" s="4" t="s">
        <v>94</v>
      </c>
      <c r="C30" s="4" t="s">
        <v>93</v>
      </c>
      <c r="D30" s="4" t="s">
        <v>92</v>
      </c>
      <c r="E30" s="4">
        <v>600568</v>
      </c>
      <c r="F30" s="83">
        <v>47</v>
      </c>
      <c r="G30" s="4" t="s">
        <v>3</v>
      </c>
      <c r="H30" s="4" t="s">
        <v>49</v>
      </c>
      <c r="I30" s="4"/>
      <c r="J30" s="4" t="s">
        <v>15</v>
      </c>
      <c r="K30" s="6">
        <v>37150</v>
      </c>
      <c r="L30" s="4">
        <v>7877928343</v>
      </c>
      <c r="M30" s="4">
        <v>8290555374</v>
      </c>
      <c r="N30" s="4">
        <v>9785597295</v>
      </c>
      <c r="O30" s="24">
        <v>44849</v>
      </c>
      <c r="P30" s="24">
        <v>44849</v>
      </c>
      <c r="Q30" s="12" t="s">
        <v>318</v>
      </c>
      <c r="R30" s="63">
        <v>830941361666</v>
      </c>
      <c r="S30" s="77" t="s">
        <v>30</v>
      </c>
      <c r="T30" s="13" t="s">
        <v>489</v>
      </c>
      <c r="U30" s="13" t="s">
        <v>490</v>
      </c>
      <c r="V30" s="13" t="s">
        <v>484</v>
      </c>
      <c r="W30" s="13"/>
      <c r="X30" s="13"/>
      <c r="Y30" s="13" t="s">
        <v>491</v>
      </c>
      <c r="Z30" s="13" t="s">
        <v>492</v>
      </c>
      <c r="AA30" s="13" t="s">
        <v>548</v>
      </c>
      <c r="AB30" s="13" t="s">
        <v>547</v>
      </c>
      <c r="AC30" s="88">
        <f>1845/2125*100</f>
        <v>86.82352941176471</v>
      </c>
    </row>
    <row r="31" spans="1:33" x14ac:dyDescent="0.25">
      <c r="A31" s="83">
        <v>27</v>
      </c>
      <c r="B31" s="4" t="s">
        <v>224</v>
      </c>
      <c r="C31" s="4" t="s">
        <v>25</v>
      </c>
      <c r="D31" s="4" t="s">
        <v>223</v>
      </c>
      <c r="E31" s="4">
        <v>834213</v>
      </c>
      <c r="F31" s="83">
        <v>27</v>
      </c>
      <c r="G31" s="4" t="s">
        <v>3</v>
      </c>
      <c r="H31" s="4" t="s">
        <v>49</v>
      </c>
      <c r="I31" s="4"/>
      <c r="J31" s="4" t="s">
        <v>15</v>
      </c>
      <c r="K31" s="6">
        <v>36781</v>
      </c>
      <c r="L31" s="4">
        <v>9529376646</v>
      </c>
      <c r="M31" s="4">
        <v>6376631539</v>
      </c>
      <c r="N31" s="4">
        <v>9829342284</v>
      </c>
      <c r="O31" s="24">
        <v>44848</v>
      </c>
      <c r="P31" s="24">
        <v>44848</v>
      </c>
      <c r="Q31" s="12" t="s">
        <v>318</v>
      </c>
      <c r="R31" s="63">
        <v>570984055156</v>
      </c>
      <c r="S31" s="77" t="s">
        <v>98</v>
      </c>
      <c r="T31" s="13" t="s">
        <v>480</v>
      </c>
      <c r="U31" s="13" t="s">
        <v>500</v>
      </c>
      <c r="V31" s="13" t="s">
        <v>479</v>
      </c>
      <c r="W31" s="13"/>
      <c r="X31" s="13"/>
      <c r="Y31" s="13" t="s">
        <v>458</v>
      </c>
      <c r="Z31" s="13" t="s">
        <v>474</v>
      </c>
      <c r="AA31" s="13" t="s">
        <v>566</v>
      </c>
      <c r="AB31" s="13" t="s">
        <v>565</v>
      </c>
      <c r="AC31" s="88">
        <f>1523/1900*100</f>
        <v>80.15789473684211</v>
      </c>
      <c r="AG31" t="s">
        <v>666</v>
      </c>
    </row>
    <row r="32" spans="1:33" x14ac:dyDescent="0.25">
      <c r="A32" s="83">
        <v>28</v>
      </c>
      <c r="B32" s="4" t="s">
        <v>176</v>
      </c>
      <c r="C32" s="4" t="s">
        <v>175</v>
      </c>
      <c r="D32" s="4" t="s">
        <v>174</v>
      </c>
      <c r="E32" s="4">
        <v>602040</v>
      </c>
      <c r="F32" s="83">
        <v>36</v>
      </c>
      <c r="G32" s="4" t="s">
        <v>3</v>
      </c>
      <c r="H32" s="4" t="s">
        <v>8</v>
      </c>
      <c r="I32" s="4"/>
      <c r="J32" s="4" t="s">
        <v>7</v>
      </c>
      <c r="K32" s="6">
        <v>36655</v>
      </c>
      <c r="L32" s="4">
        <v>9680534274</v>
      </c>
      <c r="M32" s="4">
        <v>9784941306</v>
      </c>
      <c r="N32" s="4">
        <v>6367496284</v>
      </c>
      <c r="O32" s="24">
        <v>44848</v>
      </c>
      <c r="P32" s="24">
        <v>44848</v>
      </c>
      <c r="Q32" s="12" t="s">
        <v>318</v>
      </c>
      <c r="R32" s="63">
        <v>332075819503</v>
      </c>
      <c r="S32" s="77" t="s">
        <v>98</v>
      </c>
      <c r="T32" s="13" t="s">
        <v>480</v>
      </c>
      <c r="U32" s="13" t="s">
        <v>478</v>
      </c>
      <c r="V32" s="13" t="s">
        <v>521</v>
      </c>
      <c r="W32" s="13"/>
      <c r="X32" s="13"/>
      <c r="Y32" s="13" t="s">
        <v>458</v>
      </c>
      <c r="Z32" s="13" t="s">
        <v>474</v>
      </c>
      <c r="AA32" s="13" t="s">
        <v>523</v>
      </c>
      <c r="AB32" s="13" t="s">
        <v>524</v>
      </c>
      <c r="AC32" s="88">
        <f>1172/1900*100</f>
        <v>61.684210526315788</v>
      </c>
    </row>
    <row r="33" spans="1:29" x14ac:dyDescent="0.25">
      <c r="A33" s="83">
        <v>29</v>
      </c>
      <c r="B33" s="4" t="s">
        <v>151</v>
      </c>
      <c r="C33" s="4" t="s">
        <v>150</v>
      </c>
      <c r="D33" s="4" t="s">
        <v>149</v>
      </c>
      <c r="E33" s="4">
        <v>603206</v>
      </c>
      <c r="F33" s="83">
        <v>8</v>
      </c>
      <c r="G33" s="4" t="s">
        <v>3</v>
      </c>
      <c r="H33" s="4" t="s">
        <v>2</v>
      </c>
      <c r="I33" s="4"/>
      <c r="J33" s="4" t="s">
        <v>1</v>
      </c>
      <c r="K33" s="6">
        <v>37053</v>
      </c>
      <c r="L33" s="4">
        <v>9610245955</v>
      </c>
      <c r="M33" s="4">
        <v>6378017153</v>
      </c>
      <c r="N33" s="4">
        <v>7014508394</v>
      </c>
      <c r="O33" s="24">
        <v>44846</v>
      </c>
      <c r="P33" s="24">
        <v>44846</v>
      </c>
      <c r="Q33" s="12" t="s">
        <v>318</v>
      </c>
      <c r="R33" s="63">
        <v>558277737483</v>
      </c>
      <c r="S33" s="77" t="s">
        <v>98</v>
      </c>
      <c r="T33" s="13" t="s">
        <v>507</v>
      </c>
      <c r="U33" s="13" t="s">
        <v>495</v>
      </c>
      <c r="V33" s="13" t="s">
        <v>479</v>
      </c>
      <c r="W33" s="13"/>
      <c r="X33" s="13"/>
      <c r="Y33" s="13" t="s">
        <v>479</v>
      </c>
      <c r="Z33" s="13" t="s">
        <v>474</v>
      </c>
      <c r="AA33" s="13" t="s">
        <v>505</v>
      </c>
      <c r="AB33" s="13" t="s">
        <v>506</v>
      </c>
      <c r="AC33" s="88">
        <f>1050/1900*100</f>
        <v>55.26315789473685</v>
      </c>
    </row>
    <row r="34" spans="1:29" x14ac:dyDescent="0.25">
      <c r="A34" s="83">
        <v>30</v>
      </c>
      <c r="B34" s="4" t="s">
        <v>131</v>
      </c>
      <c r="C34" s="4" t="s">
        <v>130</v>
      </c>
      <c r="D34" s="4" t="s">
        <v>129</v>
      </c>
      <c r="E34" s="4">
        <v>600289</v>
      </c>
      <c r="F34" s="83">
        <v>64</v>
      </c>
      <c r="G34" s="4" t="s">
        <v>3</v>
      </c>
      <c r="H34" s="4" t="s">
        <v>2</v>
      </c>
      <c r="I34" s="4"/>
      <c r="J34" s="4" t="s">
        <v>1</v>
      </c>
      <c r="K34" s="6">
        <v>36928</v>
      </c>
      <c r="L34" s="4">
        <v>7877166624</v>
      </c>
      <c r="M34" s="4">
        <v>9549628981</v>
      </c>
      <c r="N34" s="4">
        <v>8690407745</v>
      </c>
      <c r="O34" s="24">
        <v>44851</v>
      </c>
      <c r="P34" s="24">
        <v>44851</v>
      </c>
      <c r="Q34" s="12" t="s">
        <v>318</v>
      </c>
      <c r="R34" s="63">
        <v>986082173865</v>
      </c>
      <c r="S34" s="77" t="s">
        <v>98</v>
      </c>
      <c r="T34" s="13" t="s">
        <v>478</v>
      </c>
      <c r="U34" s="13" t="s">
        <v>495</v>
      </c>
      <c r="V34" s="13" t="s">
        <v>479</v>
      </c>
      <c r="W34" s="13"/>
      <c r="X34" s="13"/>
      <c r="Y34" s="13" t="s">
        <v>478</v>
      </c>
      <c r="Z34" s="13" t="s">
        <v>474</v>
      </c>
      <c r="AA34" s="13" t="s">
        <v>683</v>
      </c>
      <c r="AB34" s="13" t="s">
        <v>583</v>
      </c>
      <c r="AC34" s="88">
        <f>1068/1900*100</f>
        <v>56.21052631578948</v>
      </c>
    </row>
    <row r="35" spans="1:29" x14ac:dyDescent="0.25">
      <c r="A35" s="83">
        <v>31</v>
      </c>
      <c r="B35" s="4" t="s">
        <v>400</v>
      </c>
      <c r="C35" s="4" t="s">
        <v>401</v>
      </c>
      <c r="D35" s="4" t="s">
        <v>402</v>
      </c>
      <c r="E35" s="4">
        <v>601482</v>
      </c>
      <c r="F35" s="83">
        <v>112</v>
      </c>
      <c r="G35" s="4" t="s">
        <v>3</v>
      </c>
      <c r="H35" s="4" t="s">
        <v>8</v>
      </c>
      <c r="I35" s="4"/>
      <c r="J35" s="4" t="s">
        <v>7</v>
      </c>
      <c r="K35" s="6">
        <v>36708</v>
      </c>
      <c r="L35" s="4">
        <v>9602197442</v>
      </c>
      <c r="M35" s="4">
        <v>6376604549</v>
      </c>
      <c r="N35" s="4" t="s">
        <v>674</v>
      </c>
      <c r="O35" s="24">
        <v>44875</v>
      </c>
      <c r="P35" s="24">
        <v>44875</v>
      </c>
      <c r="Q35" s="12" t="s">
        <v>455</v>
      </c>
      <c r="R35" s="63">
        <v>482764272556</v>
      </c>
      <c r="S35" s="77" t="s">
        <v>30</v>
      </c>
      <c r="T35" s="13" t="s">
        <v>483</v>
      </c>
      <c r="U35" s="13" t="s">
        <v>484</v>
      </c>
      <c r="V35" s="13" t="s">
        <v>485</v>
      </c>
      <c r="W35" s="13"/>
      <c r="X35" s="13"/>
      <c r="Y35" s="13" t="s">
        <v>485</v>
      </c>
      <c r="Z35" s="13" t="s">
        <v>483</v>
      </c>
      <c r="AA35" s="13" t="s">
        <v>665</v>
      </c>
      <c r="AB35" s="13" t="s">
        <v>617</v>
      </c>
      <c r="AC35" s="88">
        <f>1140/2125*100</f>
        <v>53.647058823529413</v>
      </c>
    </row>
    <row r="36" spans="1:29" x14ac:dyDescent="0.25">
      <c r="A36" s="83">
        <v>32</v>
      </c>
      <c r="B36" s="4" t="s">
        <v>249</v>
      </c>
      <c r="C36" s="4" t="s">
        <v>248</v>
      </c>
      <c r="D36" s="4" t="s">
        <v>228</v>
      </c>
      <c r="E36" s="4">
        <v>603461</v>
      </c>
      <c r="F36" s="83">
        <v>38</v>
      </c>
      <c r="G36" s="4" t="s">
        <v>3</v>
      </c>
      <c r="H36" s="4" t="s">
        <v>8</v>
      </c>
      <c r="I36" s="4"/>
      <c r="J36" s="4" t="s">
        <v>15</v>
      </c>
      <c r="K36" s="6">
        <v>36659</v>
      </c>
      <c r="L36" s="4">
        <v>9001912704</v>
      </c>
      <c r="M36" s="4">
        <v>9928469637</v>
      </c>
      <c r="N36" s="4">
        <v>9001182704</v>
      </c>
      <c r="O36" s="24">
        <v>44848</v>
      </c>
      <c r="P36" s="24">
        <v>44848</v>
      </c>
      <c r="Q36" s="12" t="s">
        <v>318</v>
      </c>
      <c r="R36" s="63">
        <v>283840973115</v>
      </c>
      <c r="S36" s="77" t="s">
        <v>98</v>
      </c>
      <c r="T36" s="13" t="s">
        <v>480</v>
      </c>
      <c r="U36" s="13" t="s">
        <v>478</v>
      </c>
      <c r="V36" s="13" t="s">
        <v>460</v>
      </c>
      <c r="W36" s="13"/>
      <c r="X36" s="13"/>
      <c r="Y36" s="13" t="s">
        <v>458</v>
      </c>
      <c r="Z36" s="13" t="s">
        <v>474</v>
      </c>
      <c r="AA36" s="13" t="s">
        <v>562</v>
      </c>
      <c r="AB36" s="13" t="s">
        <v>561</v>
      </c>
      <c r="AC36" s="88">
        <f>1107/1900*100</f>
        <v>58.263157894736835</v>
      </c>
    </row>
    <row r="37" spans="1:29" x14ac:dyDescent="0.25">
      <c r="A37" s="83">
        <v>33</v>
      </c>
      <c r="B37" s="4" t="s">
        <v>170</v>
      </c>
      <c r="C37" s="4" t="s">
        <v>169</v>
      </c>
      <c r="D37" s="4" t="s">
        <v>168</v>
      </c>
      <c r="E37" s="4">
        <v>601246</v>
      </c>
      <c r="F37" s="83">
        <v>73</v>
      </c>
      <c r="G37" s="4" t="s">
        <v>3</v>
      </c>
      <c r="H37" s="4" t="s">
        <v>32</v>
      </c>
      <c r="I37" s="4"/>
      <c r="J37" s="4" t="s">
        <v>31</v>
      </c>
      <c r="K37" s="6">
        <v>36656</v>
      </c>
      <c r="L37" s="4">
        <v>7023713069</v>
      </c>
      <c r="M37" s="4">
        <v>7665413859</v>
      </c>
      <c r="N37" s="4">
        <v>9667147370</v>
      </c>
      <c r="O37" s="24">
        <v>44852</v>
      </c>
      <c r="P37" s="24">
        <v>44852</v>
      </c>
      <c r="Q37" s="12" t="s">
        <v>318</v>
      </c>
      <c r="R37" s="63">
        <v>538452717506</v>
      </c>
      <c r="S37" s="77" t="s">
        <v>98</v>
      </c>
      <c r="T37" s="13" t="s">
        <v>480</v>
      </c>
      <c r="U37" s="13" t="s">
        <v>576</v>
      </c>
      <c r="V37" s="13" t="s">
        <v>496</v>
      </c>
      <c r="W37" s="13"/>
      <c r="X37" s="13"/>
      <c r="Y37" s="13" t="s">
        <v>458</v>
      </c>
      <c r="Z37" s="13" t="s">
        <v>474</v>
      </c>
      <c r="AA37" s="13" t="s">
        <v>681</v>
      </c>
      <c r="AB37" s="13" t="s">
        <v>577</v>
      </c>
      <c r="AC37" s="88">
        <f>1188/1900*100</f>
        <v>62.526315789473685</v>
      </c>
    </row>
    <row r="38" spans="1:29" x14ac:dyDescent="0.25">
      <c r="A38" s="83">
        <v>34</v>
      </c>
      <c r="B38" s="4" t="s">
        <v>386</v>
      </c>
      <c r="C38" s="4" t="s">
        <v>25</v>
      </c>
      <c r="D38" s="4" t="s">
        <v>387</v>
      </c>
      <c r="E38" s="4">
        <v>830778</v>
      </c>
      <c r="F38" s="83">
        <v>107</v>
      </c>
      <c r="G38" s="4" t="s">
        <v>3</v>
      </c>
      <c r="H38" s="4" t="s">
        <v>37</v>
      </c>
      <c r="I38" s="4"/>
      <c r="J38" s="4" t="s">
        <v>41</v>
      </c>
      <c r="K38" s="6">
        <v>34469</v>
      </c>
      <c r="L38" s="4">
        <v>8890272830</v>
      </c>
      <c r="M38" s="4">
        <v>6353786154</v>
      </c>
      <c r="N38" s="4">
        <v>9950391381</v>
      </c>
      <c r="O38" s="24">
        <v>44874</v>
      </c>
      <c r="P38" s="24">
        <v>44874</v>
      </c>
      <c r="Q38" s="12" t="s">
        <v>455</v>
      </c>
      <c r="R38" s="63">
        <v>498715121606</v>
      </c>
      <c r="S38" s="77" t="s">
        <v>98</v>
      </c>
      <c r="T38" s="13" t="s">
        <v>480</v>
      </c>
      <c r="U38" s="13" t="s">
        <v>478</v>
      </c>
      <c r="V38" s="13" t="s">
        <v>479</v>
      </c>
      <c r="W38" s="13"/>
      <c r="X38" s="13"/>
      <c r="Y38" s="13" t="s">
        <v>458</v>
      </c>
      <c r="Z38" s="13" t="s">
        <v>474</v>
      </c>
      <c r="AA38" s="13" t="s">
        <v>475</v>
      </c>
      <c r="AB38" s="13" t="s">
        <v>609</v>
      </c>
      <c r="AC38" s="88">
        <f>928/1900*100</f>
        <v>48.84210526315789</v>
      </c>
    </row>
    <row r="39" spans="1:29" x14ac:dyDescent="0.25">
      <c r="A39" s="83">
        <v>35</v>
      </c>
      <c r="B39" s="4" t="s">
        <v>244</v>
      </c>
      <c r="C39" s="4" t="s">
        <v>243</v>
      </c>
      <c r="D39" s="4" t="s">
        <v>242</v>
      </c>
      <c r="E39" s="4">
        <v>602208</v>
      </c>
      <c r="F39" s="83">
        <v>54</v>
      </c>
      <c r="G39" s="4" t="s">
        <v>3</v>
      </c>
      <c r="H39" s="4" t="s">
        <v>17</v>
      </c>
      <c r="I39" s="4"/>
      <c r="J39" s="4" t="s">
        <v>15</v>
      </c>
      <c r="K39" s="6">
        <v>35858</v>
      </c>
      <c r="L39" s="4">
        <v>9636077729</v>
      </c>
      <c r="M39" s="4">
        <v>9928024317</v>
      </c>
      <c r="N39" s="4">
        <v>9588019368</v>
      </c>
      <c r="O39" s="24">
        <v>44849</v>
      </c>
      <c r="P39" s="24">
        <v>44849</v>
      </c>
      <c r="Q39" s="12" t="s">
        <v>318</v>
      </c>
      <c r="R39" s="63">
        <v>945744803289</v>
      </c>
      <c r="S39" s="77" t="s">
        <v>98</v>
      </c>
      <c r="T39" s="13" t="s">
        <v>500</v>
      </c>
      <c r="U39" s="13" t="s">
        <v>479</v>
      </c>
      <c r="V39" s="13" t="s">
        <v>555</v>
      </c>
      <c r="W39" s="13"/>
      <c r="X39" s="13"/>
      <c r="Y39" s="13" t="s">
        <v>555</v>
      </c>
      <c r="Z39" s="13" t="s">
        <v>474</v>
      </c>
      <c r="AA39" s="13" t="s">
        <v>679</v>
      </c>
      <c r="AB39" s="13" t="s">
        <v>574</v>
      </c>
      <c r="AC39" s="88">
        <f>1000/1900*100</f>
        <v>52.631578947368418</v>
      </c>
    </row>
    <row r="40" spans="1:29" x14ac:dyDescent="0.25">
      <c r="A40" s="83">
        <v>36</v>
      </c>
      <c r="B40" s="4" t="s">
        <v>257</v>
      </c>
      <c r="C40" s="4" t="s">
        <v>256</v>
      </c>
      <c r="D40" s="4" t="s">
        <v>255</v>
      </c>
      <c r="E40" s="4">
        <v>600528</v>
      </c>
      <c r="F40" s="83">
        <v>37</v>
      </c>
      <c r="G40" s="4" t="s">
        <v>3</v>
      </c>
      <c r="H40" s="4" t="s">
        <v>49</v>
      </c>
      <c r="I40" s="4" t="s">
        <v>254</v>
      </c>
      <c r="J40" s="4" t="s">
        <v>15</v>
      </c>
      <c r="K40" s="6">
        <v>33725</v>
      </c>
      <c r="L40" s="4">
        <v>7976799320</v>
      </c>
      <c r="M40" s="4">
        <v>9664215652</v>
      </c>
      <c r="N40" s="4">
        <v>9461724953</v>
      </c>
      <c r="O40" s="24">
        <v>44848</v>
      </c>
      <c r="P40" s="24">
        <v>44848</v>
      </c>
      <c r="Q40" s="12" t="s">
        <v>318</v>
      </c>
      <c r="R40" s="63">
        <v>825263030596</v>
      </c>
      <c r="S40" s="77" t="s">
        <v>98</v>
      </c>
      <c r="T40" s="13" t="s">
        <v>480</v>
      </c>
      <c r="U40" s="13" t="s">
        <v>521</v>
      </c>
      <c r="V40" s="13" t="s">
        <v>479</v>
      </c>
      <c r="W40" s="13"/>
      <c r="X40" s="13"/>
      <c r="Y40" s="64" t="s">
        <v>458</v>
      </c>
      <c r="Z40" s="13" t="s">
        <v>474</v>
      </c>
      <c r="AA40" s="13" t="s">
        <v>520</v>
      </c>
      <c r="AB40" s="13" t="s">
        <v>522</v>
      </c>
      <c r="AC40" s="88">
        <f>935/1900*100</f>
        <v>49.210526315789473</v>
      </c>
    </row>
    <row r="41" spans="1:29" x14ac:dyDescent="0.25">
      <c r="A41" s="83">
        <v>37</v>
      </c>
      <c r="B41" s="4" t="s">
        <v>260</v>
      </c>
      <c r="C41" s="4" t="s">
        <v>259</v>
      </c>
      <c r="D41" s="4" t="s">
        <v>258</v>
      </c>
      <c r="E41" s="4">
        <v>603142</v>
      </c>
      <c r="F41" s="16">
        <v>82</v>
      </c>
      <c r="G41" s="4" t="s">
        <v>3</v>
      </c>
      <c r="H41" s="4" t="s">
        <v>49</v>
      </c>
      <c r="I41" s="4"/>
      <c r="J41" s="4" t="s">
        <v>15</v>
      </c>
      <c r="K41" s="6">
        <v>36521</v>
      </c>
      <c r="L41" s="4">
        <v>8764026850</v>
      </c>
      <c r="M41" s="4">
        <v>9829128769</v>
      </c>
      <c r="N41" s="4">
        <v>9602987292</v>
      </c>
      <c r="O41" s="24">
        <v>44862</v>
      </c>
      <c r="P41" s="24">
        <v>44862</v>
      </c>
      <c r="Q41" s="12" t="s">
        <v>318</v>
      </c>
      <c r="R41" s="63">
        <v>915294924514</v>
      </c>
      <c r="S41" s="77" t="s">
        <v>98</v>
      </c>
      <c r="T41" s="13" t="s">
        <v>480</v>
      </c>
      <c r="U41" s="13" t="s">
        <v>500</v>
      </c>
      <c r="V41" s="13" t="s">
        <v>496</v>
      </c>
      <c r="W41" s="13"/>
      <c r="X41" s="13"/>
      <c r="Y41" s="13" t="s">
        <v>458</v>
      </c>
      <c r="Z41" s="13" t="s">
        <v>474</v>
      </c>
      <c r="AA41" s="13" t="s">
        <v>687</v>
      </c>
      <c r="AB41" s="13" t="s">
        <v>590</v>
      </c>
      <c r="AC41" s="88">
        <f>1123/1900*100</f>
        <v>59.10526315789474</v>
      </c>
    </row>
    <row r="42" spans="1:29" x14ac:dyDescent="0.25">
      <c r="A42" s="83">
        <v>38</v>
      </c>
      <c r="B42" s="4" t="s">
        <v>358</v>
      </c>
      <c r="C42" s="4" t="s">
        <v>359</v>
      </c>
      <c r="D42" s="4" t="s">
        <v>360</v>
      </c>
      <c r="E42" s="4">
        <v>861888</v>
      </c>
      <c r="F42" s="83">
        <v>114</v>
      </c>
      <c r="G42" s="4" t="s">
        <v>3</v>
      </c>
      <c r="H42" s="4" t="s">
        <v>37</v>
      </c>
      <c r="I42" s="4"/>
      <c r="J42" s="4" t="s">
        <v>36</v>
      </c>
      <c r="K42" s="6">
        <v>37473</v>
      </c>
      <c r="L42" s="4">
        <v>7742616694</v>
      </c>
      <c r="M42" s="4">
        <v>9001330484</v>
      </c>
      <c r="N42" s="4" t="s">
        <v>674</v>
      </c>
      <c r="O42" s="24">
        <v>44875</v>
      </c>
      <c r="P42" s="24">
        <v>44875</v>
      </c>
      <c r="Q42" s="12" t="s">
        <v>455</v>
      </c>
      <c r="R42" s="63">
        <v>205953024596</v>
      </c>
      <c r="S42" s="77" t="s">
        <v>98</v>
      </c>
      <c r="T42" s="13" t="s">
        <v>480</v>
      </c>
      <c r="U42" s="13" t="s">
        <v>500</v>
      </c>
      <c r="V42" s="13" t="s">
        <v>479</v>
      </c>
      <c r="W42" s="13"/>
      <c r="X42" s="13"/>
      <c r="Y42" s="13" t="s">
        <v>458</v>
      </c>
      <c r="Z42" s="13" t="s">
        <v>474</v>
      </c>
      <c r="AA42" s="13" t="s">
        <v>669</v>
      </c>
      <c r="AB42" s="13" t="s">
        <v>668</v>
      </c>
      <c r="AC42" s="88">
        <f>1124/1800*100</f>
        <v>62.44444444444445</v>
      </c>
    </row>
    <row r="43" spans="1:29" x14ac:dyDescent="0.25">
      <c r="A43" s="83">
        <v>39</v>
      </c>
      <c r="B43" s="4" t="s">
        <v>154</v>
      </c>
      <c r="C43" s="4" t="s">
        <v>153</v>
      </c>
      <c r="D43" s="4" t="s">
        <v>152</v>
      </c>
      <c r="E43" s="4">
        <v>600712</v>
      </c>
      <c r="F43" s="83">
        <v>49</v>
      </c>
      <c r="G43" s="4" t="s">
        <v>3</v>
      </c>
      <c r="H43" s="4" t="s">
        <v>2</v>
      </c>
      <c r="I43" s="4"/>
      <c r="J43" s="4" t="s">
        <v>1</v>
      </c>
      <c r="K43" s="6">
        <v>36768</v>
      </c>
      <c r="L43" s="4">
        <v>8769357502</v>
      </c>
      <c r="M43" s="4">
        <v>9829082234</v>
      </c>
      <c r="N43" s="4">
        <v>9460040118</v>
      </c>
      <c r="O43" s="24">
        <v>44849</v>
      </c>
      <c r="P43" s="24">
        <v>44849</v>
      </c>
      <c r="Q43" s="12" t="s">
        <v>318</v>
      </c>
      <c r="R43" s="63">
        <v>318671484437</v>
      </c>
      <c r="S43" s="77" t="s">
        <v>98</v>
      </c>
      <c r="T43" s="13" t="s">
        <v>527</v>
      </c>
      <c r="U43" s="13" t="s">
        <v>517</v>
      </c>
      <c r="V43" s="13" t="s">
        <v>478</v>
      </c>
      <c r="W43" s="13"/>
      <c r="X43" s="13"/>
      <c r="Y43" s="13" t="s">
        <v>517</v>
      </c>
      <c r="Z43" s="13" t="s">
        <v>474</v>
      </c>
      <c r="AA43" s="13" t="s">
        <v>655</v>
      </c>
      <c r="AB43" s="13" t="s">
        <v>654</v>
      </c>
      <c r="AC43" s="88">
        <f>1347/1900*100</f>
        <v>70.89473684210526</v>
      </c>
    </row>
    <row r="44" spans="1:29" x14ac:dyDescent="0.25">
      <c r="A44" s="83">
        <v>40</v>
      </c>
      <c r="B44" s="4" t="s">
        <v>285</v>
      </c>
      <c r="C44" s="4" t="s">
        <v>246</v>
      </c>
      <c r="D44" s="4" t="s">
        <v>284</v>
      </c>
      <c r="E44" s="4">
        <v>602114</v>
      </c>
      <c r="F44" s="83">
        <v>28</v>
      </c>
      <c r="G44" s="4" t="s">
        <v>3</v>
      </c>
      <c r="H44" s="4" t="s">
        <v>8</v>
      </c>
      <c r="I44" s="4"/>
      <c r="J44" s="4" t="s">
        <v>15</v>
      </c>
      <c r="K44" s="6">
        <v>37447</v>
      </c>
      <c r="L44" s="4">
        <v>9636538870</v>
      </c>
      <c r="M44" s="4">
        <v>9950537470</v>
      </c>
      <c r="N44" s="4">
        <v>8306553422</v>
      </c>
      <c r="O44" s="24">
        <v>44848</v>
      </c>
      <c r="P44" s="24">
        <v>44848</v>
      </c>
      <c r="Q44" s="12" t="s">
        <v>318</v>
      </c>
      <c r="R44" s="63">
        <v>751256032994</v>
      </c>
      <c r="S44" s="77" t="s">
        <v>98</v>
      </c>
      <c r="T44" s="13" t="s">
        <v>480</v>
      </c>
      <c r="U44" s="13" t="s">
        <v>478</v>
      </c>
      <c r="V44" s="13" t="s">
        <v>479</v>
      </c>
      <c r="W44" s="13"/>
      <c r="X44" s="13"/>
      <c r="Y44" s="64" t="s">
        <v>458</v>
      </c>
      <c r="Z44" s="13" t="s">
        <v>474</v>
      </c>
      <c r="AA44" s="13" t="s">
        <v>564</v>
      </c>
      <c r="AB44" s="13" t="s">
        <v>563</v>
      </c>
      <c r="AC44" s="88">
        <f>1397/1900*100</f>
        <v>73.526315789473685</v>
      </c>
    </row>
    <row r="45" spans="1:29" x14ac:dyDescent="0.25">
      <c r="A45" s="83">
        <v>41</v>
      </c>
      <c r="B45" s="4" t="s">
        <v>70</v>
      </c>
      <c r="C45" s="4" t="s">
        <v>69</v>
      </c>
      <c r="D45" s="4" t="s">
        <v>68</v>
      </c>
      <c r="E45" s="4">
        <v>603695</v>
      </c>
      <c r="F45" s="83">
        <v>13</v>
      </c>
      <c r="G45" s="4" t="s">
        <v>3</v>
      </c>
      <c r="H45" s="4" t="s">
        <v>8</v>
      </c>
      <c r="I45" s="4"/>
      <c r="J45" s="4" t="s">
        <v>7</v>
      </c>
      <c r="K45" s="6">
        <v>35838</v>
      </c>
      <c r="L45" s="4">
        <v>9530343444</v>
      </c>
      <c r="M45" s="4">
        <v>7822995555</v>
      </c>
      <c r="N45" s="4">
        <v>7023713433</v>
      </c>
      <c r="O45" s="24">
        <v>44846</v>
      </c>
      <c r="P45" s="24">
        <v>44846</v>
      </c>
      <c r="Q45" s="12" t="s">
        <v>318</v>
      </c>
      <c r="R45" s="63">
        <v>431617716025</v>
      </c>
      <c r="S45" s="77" t="s">
        <v>30</v>
      </c>
      <c r="T45" s="13" t="s">
        <v>489</v>
      </c>
      <c r="U45" s="13" t="s">
        <v>490</v>
      </c>
      <c r="V45" s="13" t="s">
        <v>484</v>
      </c>
      <c r="W45" s="13"/>
      <c r="X45" s="13"/>
      <c r="Y45" s="13" t="s">
        <v>491</v>
      </c>
      <c r="Z45" s="13" t="s">
        <v>492</v>
      </c>
      <c r="AA45" s="13" t="s">
        <v>493</v>
      </c>
      <c r="AB45" s="13" t="s">
        <v>494</v>
      </c>
      <c r="AC45" s="88">
        <f>1609/2025*100</f>
        <v>79.456790123456784</v>
      </c>
    </row>
    <row r="46" spans="1:29" x14ac:dyDescent="0.25">
      <c r="A46" s="83">
        <v>42</v>
      </c>
      <c r="B46" s="4" t="s">
        <v>52</v>
      </c>
      <c r="C46" s="4" t="s">
        <v>51</v>
      </c>
      <c r="D46" s="4" t="s">
        <v>50</v>
      </c>
      <c r="E46" s="4">
        <v>600191</v>
      </c>
      <c r="F46" s="61">
        <v>4</v>
      </c>
      <c r="G46" s="4" t="s">
        <v>3</v>
      </c>
      <c r="H46" s="4" t="s">
        <v>49</v>
      </c>
      <c r="I46" s="4"/>
      <c r="J46" s="4" t="s">
        <v>48</v>
      </c>
      <c r="K46" s="6">
        <v>37524</v>
      </c>
      <c r="L46" s="4">
        <v>7297003644</v>
      </c>
      <c r="M46" s="4">
        <v>9680266210</v>
      </c>
      <c r="N46" s="4">
        <v>9610270523</v>
      </c>
      <c r="O46" s="24">
        <v>44845</v>
      </c>
      <c r="P46" s="24">
        <v>44845</v>
      </c>
      <c r="Q46" s="12" t="s">
        <v>318</v>
      </c>
      <c r="R46" s="63">
        <v>236469034588</v>
      </c>
      <c r="S46" s="77" t="s">
        <v>30</v>
      </c>
      <c r="T46" s="13" t="s">
        <v>489</v>
      </c>
      <c r="U46" s="13" t="s">
        <v>490</v>
      </c>
      <c r="V46" s="13" t="s">
        <v>484</v>
      </c>
      <c r="W46" s="13"/>
      <c r="X46" s="13"/>
      <c r="Y46" s="13" t="s">
        <v>491</v>
      </c>
      <c r="Z46" s="13" t="s">
        <v>492</v>
      </c>
      <c r="AA46" s="13" t="s">
        <v>513</v>
      </c>
      <c r="AB46" s="13" t="s">
        <v>512</v>
      </c>
      <c r="AC46" s="88">
        <f>1684/2125*100</f>
        <v>79.247058823529414</v>
      </c>
    </row>
    <row r="47" spans="1:29" x14ac:dyDescent="0.25">
      <c r="A47" s="83">
        <v>43</v>
      </c>
      <c r="B47" s="4" t="s">
        <v>97</v>
      </c>
      <c r="C47" s="4" t="s">
        <v>96</v>
      </c>
      <c r="D47" s="4" t="s">
        <v>95</v>
      </c>
      <c r="E47" s="4">
        <v>830687</v>
      </c>
      <c r="F47" s="83">
        <v>70</v>
      </c>
      <c r="G47" s="4" t="s">
        <v>3</v>
      </c>
      <c r="H47" s="4" t="s">
        <v>17</v>
      </c>
      <c r="I47" s="4"/>
      <c r="J47" s="4" t="s">
        <v>15</v>
      </c>
      <c r="K47" s="6">
        <v>36821</v>
      </c>
      <c r="L47" s="4">
        <v>9982082063</v>
      </c>
      <c r="M47" s="4">
        <v>9414732063</v>
      </c>
      <c r="N47" s="4">
        <v>9079208464</v>
      </c>
      <c r="O47" s="24">
        <v>44851</v>
      </c>
      <c r="P47" s="24">
        <v>44851</v>
      </c>
      <c r="Q47" s="12" t="s">
        <v>318</v>
      </c>
      <c r="R47" s="63">
        <v>830443077561</v>
      </c>
      <c r="S47" s="77" t="s">
        <v>30</v>
      </c>
      <c r="T47" s="13" t="s">
        <v>483</v>
      </c>
      <c r="U47" s="13" t="s">
        <v>484</v>
      </c>
      <c r="V47" s="13" t="s">
        <v>485</v>
      </c>
      <c r="W47" s="13"/>
      <c r="X47" s="13"/>
      <c r="Y47" s="13" t="s">
        <v>485</v>
      </c>
      <c r="Z47" s="13" t="s">
        <v>483</v>
      </c>
      <c r="AA47" s="13" t="s">
        <v>701</v>
      </c>
      <c r="AB47" s="13" t="s">
        <v>700</v>
      </c>
      <c r="AC47" s="88">
        <f>1056/2025*100</f>
        <v>52.148148148148145</v>
      </c>
    </row>
    <row r="48" spans="1:29" x14ac:dyDescent="0.25">
      <c r="A48" s="83">
        <v>44</v>
      </c>
      <c r="B48" s="4" t="s">
        <v>424</v>
      </c>
      <c r="C48" s="4" t="s">
        <v>425</v>
      </c>
      <c r="D48" s="4" t="s">
        <v>426</v>
      </c>
      <c r="E48" s="4">
        <v>600094</v>
      </c>
      <c r="F48" s="83">
        <v>109</v>
      </c>
      <c r="G48" s="4" t="s">
        <v>3</v>
      </c>
      <c r="H48" s="4" t="s">
        <v>17</v>
      </c>
      <c r="I48" s="4"/>
      <c r="J48" s="4" t="s">
        <v>15</v>
      </c>
      <c r="K48" s="6">
        <v>37337</v>
      </c>
      <c r="L48" s="4">
        <v>8690870686</v>
      </c>
      <c r="M48" s="4">
        <v>9509580519</v>
      </c>
      <c r="N48" s="4" t="s">
        <v>674</v>
      </c>
      <c r="O48" s="24">
        <v>44874</v>
      </c>
      <c r="P48" s="24">
        <v>44874</v>
      </c>
      <c r="Q48" s="12" t="s">
        <v>455</v>
      </c>
      <c r="R48" s="63">
        <v>474509850815</v>
      </c>
      <c r="S48" s="79" t="s">
        <v>722</v>
      </c>
      <c r="T48" s="79" t="s">
        <v>722</v>
      </c>
      <c r="U48" s="79" t="s">
        <v>722</v>
      </c>
      <c r="V48" s="79" t="s">
        <v>722</v>
      </c>
      <c r="W48" s="21"/>
      <c r="X48" s="21"/>
      <c r="Y48" s="13" t="s">
        <v>503</v>
      </c>
      <c r="Z48" s="13" t="s">
        <v>467</v>
      </c>
      <c r="AA48" s="13" t="s">
        <v>659</v>
      </c>
      <c r="AB48" s="13" t="s">
        <v>607</v>
      </c>
      <c r="AC48" s="88">
        <f>1401/2100*100</f>
        <v>66.714285714285708</v>
      </c>
    </row>
    <row r="49" spans="1:32" x14ac:dyDescent="0.25">
      <c r="A49" s="83">
        <v>45</v>
      </c>
      <c r="B49" s="4" t="s">
        <v>391</v>
      </c>
      <c r="C49" s="4" t="s">
        <v>392</v>
      </c>
      <c r="D49" s="4" t="s">
        <v>393</v>
      </c>
      <c r="E49" s="4">
        <v>601816</v>
      </c>
      <c r="F49" s="83">
        <v>111</v>
      </c>
      <c r="G49" s="4" t="s">
        <v>3</v>
      </c>
      <c r="H49" s="4" t="s">
        <v>8</v>
      </c>
      <c r="I49" s="4"/>
      <c r="J49" s="4" t="s">
        <v>15</v>
      </c>
      <c r="K49" s="6">
        <v>36149</v>
      </c>
      <c r="L49" s="4">
        <v>7689865462</v>
      </c>
      <c r="M49" s="4" t="s">
        <v>674</v>
      </c>
      <c r="N49" s="4" t="s">
        <v>674</v>
      </c>
      <c r="O49" s="24">
        <v>44874</v>
      </c>
      <c r="P49" s="24">
        <v>44874</v>
      </c>
      <c r="Q49" s="12" t="s">
        <v>455</v>
      </c>
      <c r="R49" s="63">
        <v>365813267222</v>
      </c>
      <c r="S49" s="77" t="s">
        <v>30</v>
      </c>
      <c r="T49" s="13" t="s">
        <v>483</v>
      </c>
      <c r="U49" s="13" t="s">
        <v>484</v>
      </c>
      <c r="V49" s="13" t="s">
        <v>485</v>
      </c>
      <c r="W49" s="13"/>
      <c r="X49" s="13"/>
      <c r="Y49" s="13" t="s">
        <v>485</v>
      </c>
      <c r="Z49" s="13" t="s">
        <v>484</v>
      </c>
      <c r="AA49" s="13" t="s">
        <v>675</v>
      </c>
      <c r="AB49" s="64" t="s">
        <v>618</v>
      </c>
      <c r="AC49" s="88">
        <f>1678/2125*100</f>
        <v>78.964705882352931</v>
      </c>
    </row>
    <row r="50" spans="1:32" x14ac:dyDescent="0.25">
      <c r="A50" s="83">
        <v>46</v>
      </c>
      <c r="B50" s="4" t="s">
        <v>79</v>
      </c>
      <c r="C50" s="4" t="s">
        <v>78</v>
      </c>
      <c r="D50" s="4" t="s">
        <v>77</v>
      </c>
      <c r="E50" s="4">
        <v>601309</v>
      </c>
      <c r="F50" s="83">
        <v>18</v>
      </c>
      <c r="G50" s="4" t="s">
        <v>3</v>
      </c>
      <c r="H50" s="4" t="s">
        <v>2</v>
      </c>
      <c r="I50" s="4"/>
      <c r="J50" s="4" t="s">
        <v>15</v>
      </c>
      <c r="K50" s="6">
        <v>36693</v>
      </c>
      <c r="L50" s="4">
        <v>9929530242</v>
      </c>
      <c r="M50" s="4">
        <v>6378467969</v>
      </c>
      <c r="N50" s="4">
        <v>9079148132</v>
      </c>
      <c r="O50" s="24">
        <v>44847</v>
      </c>
      <c r="P50" s="24">
        <v>44847</v>
      </c>
      <c r="Q50" s="12" t="s">
        <v>318</v>
      </c>
      <c r="R50" s="62">
        <v>654708145253</v>
      </c>
      <c r="S50" s="78" t="s">
        <v>30</v>
      </c>
      <c r="T50" s="13" t="s">
        <v>483</v>
      </c>
      <c r="U50" s="13" t="s">
        <v>484</v>
      </c>
      <c r="V50" s="13" t="s">
        <v>485</v>
      </c>
      <c r="W50" s="13"/>
      <c r="X50" s="13"/>
      <c r="Y50" s="13" t="s">
        <v>464</v>
      </c>
      <c r="Z50" s="13" t="s">
        <v>463</v>
      </c>
      <c r="AA50" s="13" t="s">
        <v>470</v>
      </c>
      <c r="AB50" s="13" t="s">
        <v>471</v>
      </c>
      <c r="AC50" s="88">
        <f>1789/2125*100</f>
        <v>84.188235294117646</v>
      </c>
    </row>
    <row r="51" spans="1:32" x14ac:dyDescent="0.25">
      <c r="A51" s="83">
        <v>47</v>
      </c>
      <c r="B51" s="4" t="s">
        <v>278</v>
      </c>
      <c r="C51" s="4" t="s">
        <v>277</v>
      </c>
      <c r="D51" s="4" t="s">
        <v>140</v>
      </c>
      <c r="E51" s="4">
        <v>600946</v>
      </c>
      <c r="F51" s="83">
        <v>58</v>
      </c>
      <c r="G51" s="4" t="s">
        <v>3</v>
      </c>
      <c r="H51" s="4" t="s">
        <v>8</v>
      </c>
      <c r="I51" s="4"/>
      <c r="J51" s="4" t="s">
        <v>15</v>
      </c>
      <c r="K51" s="6">
        <v>36692</v>
      </c>
      <c r="L51" s="4">
        <v>9602864264</v>
      </c>
      <c r="M51" s="4">
        <v>8769938460</v>
      </c>
      <c r="N51" s="4">
        <v>7850880581</v>
      </c>
      <c r="O51" s="24">
        <v>44849</v>
      </c>
      <c r="P51" s="24">
        <v>44849</v>
      </c>
      <c r="Q51" s="12" t="s">
        <v>318</v>
      </c>
      <c r="R51" s="63">
        <v>272868487689</v>
      </c>
      <c r="S51" s="77" t="s">
        <v>98</v>
      </c>
      <c r="T51" s="13" t="s">
        <v>555</v>
      </c>
      <c r="U51" s="13" t="s">
        <v>500</v>
      </c>
      <c r="V51" s="13" t="s">
        <v>479</v>
      </c>
      <c r="W51" s="13"/>
      <c r="X51" s="13"/>
      <c r="Y51" s="13" t="s">
        <v>555</v>
      </c>
      <c r="Z51" s="13" t="s">
        <v>474</v>
      </c>
      <c r="AA51" s="13" t="s">
        <v>695</v>
      </c>
      <c r="AB51" s="13" t="s">
        <v>570</v>
      </c>
      <c r="AC51" s="88">
        <f>1341/1900*100</f>
        <v>70.578947368421055</v>
      </c>
    </row>
    <row r="52" spans="1:32" x14ac:dyDescent="0.25">
      <c r="A52" s="83">
        <v>48</v>
      </c>
      <c r="B52" s="4" t="s">
        <v>209</v>
      </c>
      <c r="C52" s="4" t="s">
        <v>208</v>
      </c>
      <c r="D52" s="4" t="s">
        <v>207</v>
      </c>
      <c r="E52" s="4">
        <v>600071</v>
      </c>
      <c r="F52" s="83">
        <v>79</v>
      </c>
      <c r="G52" s="4" t="s">
        <v>3</v>
      </c>
      <c r="H52" s="4" t="s">
        <v>8</v>
      </c>
      <c r="I52" s="4"/>
      <c r="J52" s="4" t="s">
        <v>7</v>
      </c>
      <c r="K52" s="6">
        <v>36342</v>
      </c>
      <c r="L52" s="4">
        <v>9057269947</v>
      </c>
      <c r="M52" s="4">
        <v>7891952838</v>
      </c>
      <c r="N52" s="4">
        <v>6350096765</v>
      </c>
      <c r="O52" s="24">
        <v>44854</v>
      </c>
      <c r="P52" s="24">
        <v>44854</v>
      </c>
      <c r="Q52" s="12" t="s">
        <v>318</v>
      </c>
      <c r="R52" s="63">
        <v>769088277840</v>
      </c>
      <c r="S52" s="77" t="s">
        <v>98</v>
      </c>
      <c r="T52" s="13" t="s">
        <v>480</v>
      </c>
      <c r="U52" s="13" t="s">
        <v>479</v>
      </c>
      <c r="V52" s="13" t="s">
        <v>555</v>
      </c>
      <c r="W52" s="13"/>
      <c r="X52" s="13"/>
      <c r="Y52" s="13" t="s">
        <v>458</v>
      </c>
      <c r="Z52" s="13" t="s">
        <v>555</v>
      </c>
      <c r="AA52" s="13" t="s">
        <v>694</v>
      </c>
      <c r="AB52" s="13" t="s">
        <v>594</v>
      </c>
      <c r="AC52" s="88">
        <f>916/1900*100</f>
        <v>48.210526315789473</v>
      </c>
    </row>
    <row r="53" spans="1:32" x14ac:dyDescent="0.25">
      <c r="A53" s="83">
        <v>49</v>
      </c>
      <c r="B53" s="4" t="s">
        <v>139</v>
      </c>
      <c r="C53" s="4" t="s">
        <v>138</v>
      </c>
      <c r="D53" s="4" t="s">
        <v>137</v>
      </c>
      <c r="E53" s="4">
        <v>578413</v>
      </c>
      <c r="F53" s="83">
        <v>81</v>
      </c>
      <c r="G53" s="4" t="s">
        <v>3</v>
      </c>
      <c r="H53" s="4" t="s">
        <v>49</v>
      </c>
      <c r="I53" s="4"/>
      <c r="J53" s="4" t="s">
        <v>48</v>
      </c>
      <c r="K53" s="6">
        <v>36781</v>
      </c>
      <c r="L53" s="4">
        <v>9664422951</v>
      </c>
      <c r="M53" s="4">
        <v>9667034366</v>
      </c>
      <c r="N53" s="4">
        <v>7820966301</v>
      </c>
      <c r="O53" s="24">
        <v>44855</v>
      </c>
      <c r="P53" s="24">
        <v>44855</v>
      </c>
      <c r="Q53" s="12" t="s">
        <v>318</v>
      </c>
      <c r="R53" s="63">
        <v>268284810309</v>
      </c>
      <c r="S53" s="77" t="s">
        <v>98</v>
      </c>
      <c r="T53" s="13" t="s">
        <v>591</v>
      </c>
      <c r="U53" s="13" t="s">
        <v>592</v>
      </c>
      <c r="V53" s="13" t="s">
        <v>496</v>
      </c>
      <c r="W53" s="13"/>
      <c r="X53" s="13"/>
      <c r="Y53" s="13" t="s">
        <v>479</v>
      </c>
      <c r="Z53" s="13" t="s">
        <v>720</v>
      </c>
      <c r="AA53" s="13" t="s">
        <v>685</v>
      </c>
      <c r="AB53" s="13" t="s">
        <v>686</v>
      </c>
      <c r="AC53" s="88">
        <f>1103/1800*100</f>
        <v>61.277777777777779</v>
      </c>
    </row>
    <row r="54" spans="1:32" x14ac:dyDescent="0.25">
      <c r="A54" s="83">
        <v>50</v>
      </c>
      <c r="B54" s="4" t="s">
        <v>29</v>
      </c>
      <c r="C54" s="4" t="s">
        <v>28</v>
      </c>
      <c r="D54" s="4" t="s">
        <v>27</v>
      </c>
      <c r="E54" s="4">
        <v>601722</v>
      </c>
      <c r="F54" s="83">
        <v>19</v>
      </c>
      <c r="G54" s="4" t="s">
        <v>3</v>
      </c>
      <c r="H54" s="4" t="s">
        <v>2</v>
      </c>
      <c r="I54" s="4"/>
      <c r="J54" s="4" t="s">
        <v>15</v>
      </c>
      <c r="K54" s="6">
        <v>37433</v>
      </c>
      <c r="L54" s="4">
        <v>7976045480</v>
      </c>
      <c r="M54" s="4">
        <v>7737905966</v>
      </c>
      <c r="N54" s="4">
        <v>9982905966</v>
      </c>
      <c r="O54" s="24">
        <v>44847</v>
      </c>
      <c r="P54" s="24">
        <v>44847</v>
      </c>
      <c r="Q54" s="12" t="s">
        <v>318</v>
      </c>
      <c r="R54" s="63">
        <v>841447306724</v>
      </c>
      <c r="S54" s="77" t="s">
        <v>722</v>
      </c>
      <c r="T54" s="77" t="s">
        <v>722</v>
      </c>
      <c r="U54" s="77" t="s">
        <v>722</v>
      </c>
      <c r="V54" s="77" t="s">
        <v>722</v>
      </c>
      <c r="W54" s="13"/>
      <c r="X54" s="13"/>
      <c r="Y54" s="12" t="s">
        <v>466</v>
      </c>
      <c r="Z54" s="12" t="s">
        <v>467</v>
      </c>
      <c r="AA54" s="13" t="s">
        <v>468</v>
      </c>
      <c r="AB54" s="13" t="s">
        <v>472</v>
      </c>
      <c r="AC54" s="88">
        <f>1636/2100*100</f>
        <v>77.904761904761912</v>
      </c>
    </row>
    <row r="55" spans="1:32" x14ac:dyDescent="0.25">
      <c r="A55" s="83">
        <v>51</v>
      </c>
      <c r="B55" s="4" t="s">
        <v>217</v>
      </c>
      <c r="C55" s="4" t="s">
        <v>216</v>
      </c>
      <c r="D55" s="4" t="s">
        <v>215</v>
      </c>
      <c r="E55" s="4">
        <v>577934</v>
      </c>
      <c r="F55" s="83">
        <v>29</v>
      </c>
      <c r="G55" s="4" t="s">
        <v>3</v>
      </c>
      <c r="H55" s="4" t="s">
        <v>8</v>
      </c>
      <c r="I55" s="4"/>
      <c r="J55" s="4" t="s">
        <v>7</v>
      </c>
      <c r="K55" s="6">
        <v>36228</v>
      </c>
      <c r="L55" s="4">
        <v>9829474875</v>
      </c>
      <c r="M55" s="4">
        <v>8003956850</v>
      </c>
      <c r="N55" s="4">
        <v>6378701874</v>
      </c>
      <c r="O55" s="24">
        <v>44848</v>
      </c>
      <c r="P55" s="24">
        <v>44848</v>
      </c>
      <c r="Q55" s="12" t="s">
        <v>318</v>
      </c>
      <c r="R55" s="63">
        <v>696235100174</v>
      </c>
      <c r="S55" s="77" t="s">
        <v>98</v>
      </c>
      <c r="T55" s="13" t="s">
        <v>534</v>
      </c>
      <c r="U55" s="13" t="s">
        <v>495</v>
      </c>
      <c r="V55" s="13" t="s">
        <v>479</v>
      </c>
      <c r="W55" s="13"/>
      <c r="X55" s="13"/>
      <c r="Y55" s="13" t="s">
        <v>458</v>
      </c>
      <c r="Z55" s="13" t="s">
        <v>474</v>
      </c>
      <c r="AA55" s="13" t="s">
        <v>535</v>
      </c>
      <c r="AB55" s="13" t="s">
        <v>536</v>
      </c>
      <c r="AC55" s="88">
        <f>827/1800*100</f>
        <v>45.944444444444443</v>
      </c>
    </row>
    <row r="56" spans="1:32" x14ac:dyDescent="0.25">
      <c r="A56" s="83">
        <v>52</v>
      </c>
      <c r="B56" s="4" t="s">
        <v>148</v>
      </c>
      <c r="C56" s="4" t="s">
        <v>147</v>
      </c>
      <c r="D56" s="4" t="s">
        <v>146</v>
      </c>
      <c r="E56" s="4">
        <v>603396</v>
      </c>
      <c r="F56" s="83">
        <v>6</v>
      </c>
      <c r="G56" s="4" t="s">
        <v>3</v>
      </c>
      <c r="H56" s="4" t="s">
        <v>2</v>
      </c>
      <c r="I56" s="4"/>
      <c r="J56" s="4" t="s">
        <v>1</v>
      </c>
      <c r="K56" s="6">
        <v>37398</v>
      </c>
      <c r="L56" s="4">
        <v>7014508394</v>
      </c>
      <c r="M56" s="4">
        <v>9636555221</v>
      </c>
      <c r="N56" s="4">
        <v>7665760519</v>
      </c>
      <c r="O56" s="24">
        <v>44846</v>
      </c>
      <c r="P56" s="24">
        <v>44846</v>
      </c>
      <c r="Q56" s="12" t="s">
        <v>318</v>
      </c>
      <c r="R56" s="63">
        <v>361252586030</v>
      </c>
      <c r="S56" s="77" t="s">
        <v>98</v>
      </c>
      <c r="T56" s="13" t="s">
        <v>480</v>
      </c>
      <c r="U56" s="13" t="s">
        <v>478</v>
      </c>
      <c r="V56" s="13" t="s">
        <v>496</v>
      </c>
      <c r="W56" s="13"/>
      <c r="X56" s="13"/>
      <c r="Y56" s="13" t="s">
        <v>458</v>
      </c>
      <c r="Z56" s="13" t="s">
        <v>474</v>
      </c>
      <c r="AA56" s="13" t="s">
        <v>511</v>
      </c>
      <c r="AB56" s="13" t="s">
        <v>510</v>
      </c>
      <c r="AC56" s="88">
        <f>1226/1900*100</f>
        <v>64.526315789473685</v>
      </c>
    </row>
    <row r="57" spans="1:32" x14ac:dyDescent="0.25">
      <c r="A57" s="83">
        <v>53</v>
      </c>
      <c r="B57" s="4" t="s">
        <v>235</v>
      </c>
      <c r="C57" s="4" t="s">
        <v>234</v>
      </c>
      <c r="D57" s="4" t="s">
        <v>233</v>
      </c>
      <c r="E57" s="4">
        <v>602168</v>
      </c>
      <c r="F57" s="83">
        <v>33</v>
      </c>
      <c r="G57" s="4" t="s">
        <v>3</v>
      </c>
      <c r="H57" s="4" t="s">
        <v>17</v>
      </c>
      <c r="I57" s="4" t="s">
        <v>16</v>
      </c>
      <c r="J57" s="4" t="s">
        <v>15</v>
      </c>
      <c r="K57" s="6">
        <v>34554</v>
      </c>
      <c r="L57" s="4">
        <v>9024214198</v>
      </c>
      <c r="M57" s="4">
        <v>7375081994</v>
      </c>
      <c r="N57" s="4">
        <v>9413200640</v>
      </c>
      <c r="O57" s="24">
        <v>44848</v>
      </c>
      <c r="P57" s="24">
        <v>44848</v>
      </c>
      <c r="Q57" s="12" t="s">
        <v>318</v>
      </c>
      <c r="R57" s="63">
        <v>290278290421</v>
      </c>
      <c r="S57" s="77" t="s">
        <v>98</v>
      </c>
      <c r="T57" s="13" t="s">
        <v>480</v>
      </c>
      <c r="U57" s="13" t="s">
        <v>527</v>
      </c>
      <c r="V57" s="13" t="s">
        <v>479</v>
      </c>
      <c r="W57" s="13"/>
      <c r="X57" s="13"/>
      <c r="Y57" s="13" t="s">
        <v>458</v>
      </c>
      <c r="Z57" s="13" t="s">
        <v>474</v>
      </c>
      <c r="AA57" s="13" t="s">
        <v>528</v>
      </c>
      <c r="AB57" s="13" t="s">
        <v>529</v>
      </c>
      <c r="AC57" s="88">
        <f>877/1900*100</f>
        <v>46.157894736842103</v>
      </c>
    </row>
    <row r="58" spans="1:32" x14ac:dyDescent="0.25">
      <c r="A58" s="83">
        <v>54</v>
      </c>
      <c r="B58" s="4" t="s">
        <v>142</v>
      </c>
      <c r="C58" s="4" t="s">
        <v>141</v>
      </c>
      <c r="D58" s="4" t="s">
        <v>140</v>
      </c>
      <c r="E58" s="4">
        <v>574872</v>
      </c>
      <c r="F58" s="83">
        <v>35</v>
      </c>
      <c r="G58" s="4" t="s">
        <v>3</v>
      </c>
      <c r="H58" s="4" t="s">
        <v>49</v>
      </c>
      <c r="I58" s="4"/>
      <c r="J58" s="4" t="s">
        <v>48</v>
      </c>
      <c r="K58" s="6">
        <v>36948</v>
      </c>
      <c r="L58" s="4">
        <v>7300309153</v>
      </c>
      <c r="M58" s="4">
        <v>9799047734</v>
      </c>
      <c r="N58" s="4">
        <v>7878640431</v>
      </c>
      <c r="O58" s="24">
        <v>44848</v>
      </c>
      <c r="P58" s="24">
        <v>44848</v>
      </c>
      <c r="Q58" s="12" t="s">
        <v>318</v>
      </c>
      <c r="R58" s="63">
        <v>328258355782</v>
      </c>
      <c r="S58" s="77" t="s">
        <v>98</v>
      </c>
      <c r="T58" s="13" t="s">
        <v>480</v>
      </c>
      <c r="U58" s="13" t="s">
        <v>478</v>
      </c>
      <c r="V58" s="13" t="s">
        <v>500</v>
      </c>
      <c r="W58" s="13"/>
      <c r="X58" s="13"/>
      <c r="Y58" s="13" t="s">
        <v>458</v>
      </c>
      <c r="Z58" s="13" t="s">
        <v>474</v>
      </c>
      <c r="AA58" s="13" t="s">
        <v>526</v>
      </c>
      <c r="AB58" s="12" t="s">
        <v>715</v>
      </c>
      <c r="AC58" s="88">
        <f>957/1900*100</f>
        <v>50.368421052631575</v>
      </c>
    </row>
    <row r="59" spans="1:32" x14ac:dyDescent="0.25">
      <c r="A59" s="83">
        <v>55</v>
      </c>
      <c r="B59" s="4" t="s">
        <v>11</v>
      </c>
      <c r="C59" s="4" t="s">
        <v>10</v>
      </c>
      <c r="D59" s="4" t="s">
        <v>9</v>
      </c>
      <c r="E59" s="4">
        <v>825541</v>
      </c>
      <c r="F59" s="83">
        <v>67</v>
      </c>
      <c r="G59" s="4" t="s">
        <v>3</v>
      </c>
      <c r="H59" s="4" t="s">
        <v>8</v>
      </c>
      <c r="I59" s="4"/>
      <c r="J59" s="4" t="s">
        <v>7</v>
      </c>
      <c r="K59" s="6">
        <v>35985</v>
      </c>
      <c r="L59" s="4">
        <v>7412881060</v>
      </c>
      <c r="M59" s="4">
        <v>9829773631</v>
      </c>
      <c r="N59" s="4">
        <v>7014699410</v>
      </c>
      <c r="O59" s="24">
        <v>44851</v>
      </c>
      <c r="P59" s="24">
        <v>44851</v>
      </c>
      <c r="Q59" s="12" t="s">
        <v>318</v>
      </c>
      <c r="R59" s="63">
        <v>754471656820</v>
      </c>
      <c r="S59" s="77" t="s">
        <v>722</v>
      </c>
      <c r="T59" s="77" t="s">
        <v>722</v>
      </c>
      <c r="U59" s="77" t="s">
        <v>722</v>
      </c>
      <c r="V59" s="77" t="s">
        <v>722</v>
      </c>
      <c r="W59" s="13"/>
      <c r="X59" s="13"/>
      <c r="Y59" s="12" t="s">
        <v>466</v>
      </c>
      <c r="Z59" s="12" t="s">
        <v>467</v>
      </c>
      <c r="AA59" s="13" t="s">
        <v>697</v>
      </c>
      <c r="AB59" s="13" t="s">
        <v>580</v>
      </c>
      <c r="AC59" s="88">
        <f>1204/2100*100</f>
        <v>57.333333333333336</v>
      </c>
      <c r="AF59">
        <f>282+258+376</f>
        <v>916</v>
      </c>
    </row>
    <row r="60" spans="1:32" x14ac:dyDescent="0.25">
      <c r="A60" s="83">
        <v>56</v>
      </c>
      <c r="B60" s="4" t="s">
        <v>276</v>
      </c>
      <c r="C60" s="4" t="s">
        <v>275</v>
      </c>
      <c r="D60" s="4" t="s">
        <v>274</v>
      </c>
      <c r="E60" s="4">
        <v>601139</v>
      </c>
      <c r="F60" s="83">
        <v>77</v>
      </c>
      <c r="G60" s="4" t="s">
        <v>3</v>
      </c>
      <c r="H60" s="4" t="s">
        <v>17</v>
      </c>
      <c r="I60" s="4"/>
      <c r="J60" s="4" t="s">
        <v>15</v>
      </c>
      <c r="K60" s="6">
        <v>33667</v>
      </c>
      <c r="L60" s="4">
        <v>7357111547</v>
      </c>
      <c r="M60" s="4">
        <v>9829774165</v>
      </c>
      <c r="N60" s="4">
        <v>9784494757</v>
      </c>
      <c r="O60" s="24">
        <v>44853</v>
      </c>
      <c r="P60" s="24">
        <v>44853</v>
      </c>
      <c r="Q60" s="12" t="s">
        <v>318</v>
      </c>
      <c r="R60" s="63">
        <v>555715909557</v>
      </c>
      <c r="S60" s="77" t="s">
        <v>98</v>
      </c>
      <c r="T60" s="13" t="s">
        <v>517</v>
      </c>
      <c r="U60" s="13" t="s">
        <v>478</v>
      </c>
      <c r="V60" s="13" t="s">
        <v>479</v>
      </c>
      <c r="W60" s="13"/>
      <c r="X60" s="13"/>
      <c r="Y60" s="13" t="s">
        <v>517</v>
      </c>
      <c r="Z60" s="13" t="s">
        <v>474</v>
      </c>
      <c r="AA60" s="13" t="s">
        <v>692</v>
      </c>
      <c r="AB60" s="13" t="s">
        <v>596</v>
      </c>
      <c r="AC60" s="88">
        <f>989/1900*100</f>
        <v>52.05263157894737</v>
      </c>
    </row>
    <row r="61" spans="1:32" x14ac:dyDescent="0.25">
      <c r="A61" s="83">
        <v>57</v>
      </c>
      <c r="B61" s="4" t="s">
        <v>113</v>
      </c>
      <c r="C61" s="4" t="s">
        <v>112</v>
      </c>
      <c r="D61" s="4" t="s">
        <v>111</v>
      </c>
      <c r="E61" s="4">
        <v>735469</v>
      </c>
      <c r="F61" s="83">
        <v>56</v>
      </c>
      <c r="G61" s="4" t="s">
        <v>3</v>
      </c>
      <c r="H61" s="4" t="s">
        <v>49</v>
      </c>
      <c r="I61" s="4"/>
      <c r="J61" s="4" t="s">
        <v>48</v>
      </c>
      <c r="K61" s="6">
        <v>36114</v>
      </c>
      <c r="L61" s="4">
        <v>8875615175</v>
      </c>
      <c r="M61" s="4">
        <v>9887088491</v>
      </c>
      <c r="N61" s="4">
        <v>9166887221</v>
      </c>
      <c r="O61" s="24">
        <v>44849</v>
      </c>
      <c r="P61" s="24">
        <v>44849</v>
      </c>
      <c r="Q61" s="12" t="s">
        <v>318</v>
      </c>
      <c r="R61" s="63">
        <v>342925348848</v>
      </c>
      <c r="S61" s="77" t="s">
        <v>98</v>
      </c>
      <c r="T61" s="13" t="s">
        <v>480</v>
      </c>
      <c r="U61" s="13" t="s">
        <v>495</v>
      </c>
      <c r="V61" s="13" t="s">
        <v>478</v>
      </c>
      <c r="W61" s="13"/>
      <c r="X61" s="13"/>
      <c r="Y61" s="13" t="s">
        <v>458</v>
      </c>
      <c r="Z61" s="13" t="s">
        <v>474</v>
      </c>
      <c r="AA61" s="13" t="s">
        <v>677</v>
      </c>
      <c r="AB61" s="13" t="s">
        <v>572</v>
      </c>
      <c r="AC61" s="88">
        <f>907/1800*100</f>
        <v>50.388888888888893</v>
      </c>
    </row>
    <row r="62" spans="1:32" x14ac:dyDescent="0.25">
      <c r="A62" s="83">
        <v>58</v>
      </c>
      <c r="B62" s="4" t="s">
        <v>280</v>
      </c>
      <c r="C62" s="4" t="s">
        <v>275</v>
      </c>
      <c r="D62" s="4" t="s">
        <v>279</v>
      </c>
      <c r="E62" s="4">
        <v>602477</v>
      </c>
      <c r="F62" s="83">
        <v>75</v>
      </c>
      <c r="G62" s="4" t="s">
        <v>3</v>
      </c>
      <c r="H62" s="4" t="s">
        <v>49</v>
      </c>
      <c r="I62" s="4"/>
      <c r="J62" s="4" t="s">
        <v>15</v>
      </c>
      <c r="K62" s="6">
        <v>36255</v>
      </c>
      <c r="L62" s="4">
        <v>9649203023</v>
      </c>
      <c r="M62" s="4">
        <v>9928501329</v>
      </c>
      <c r="N62" s="4">
        <v>9983261188</v>
      </c>
      <c r="O62" s="24">
        <v>44852</v>
      </c>
      <c r="P62" s="24">
        <v>44852</v>
      </c>
      <c r="Q62" s="12" t="s">
        <v>318</v>
      </c>
      <c r="R62" s="63">
        <v>434602444915</v>
      </c>
      <c r="S62" s="77" t="s">
        <v>98</v>
      </c>
      <c r="T62" s="13" t="s">
        <v>480</v>
      </c>
      <c r="U62" s="13" t="s">
        <v>478</v>
      </c>
      <c r="V62" s="13" t="s">
        <v>479</v>
      </c>
      <c r="W62" s="13"/>
      <c r="X62" s="13"/>
      <c r="Y62" s="13" t="s">
        <v>458</v>
      </c>
      <c r="Z62" s="13" t="s">
        <v>474</v>
      </c>
      <c r="AA62" s="13" t="s">
        <v>690</v>
      </c>
      <c r="AB62" s="13" t="s">
        <v>598</v>
      </c>
      <c r="AC62" s="88">
        <f>1209/1900*100</f>
        <v>63.631578947368418</v>
      </c>
    </row>
    <row r="63" spans="1:32" x14ac:dyDescent="0.25">
      <c r="A63" s="83">
        <v>59</v>
      </c>
      <c r="B63" s="4" t="s">
        <v>76</v>
      </c>
      <c r="C63" s="4" t="s">
        <v>75</v>
      </c>
      <c r="D63" s="4" t="s">
        <v>74</v>
      </c>
      <c r="E63" s="4">
        <v>868335</v>
      </c>
      <c r="F63" s="83">
        <v>14</v>
      </c>
      <c r="G63" s="4" t="s">
        <v>3</v>
      </c>
      <c r="H63" s="4" t="s">
        <v>17</v>
      </c>
      <c r="I63" s="4"/>
      <c r="J63" s="4" t="s">
        <v>15</v>
      </c>
      <c r="K63" s="6">
        <v>37632</v>
      </c>
      <c r="L63" s="4">
        <v>9352787279</v>
      </c>
      <c r="M63" s="4">
        <v>9414194320</v>
      </c>
      <c r="N63" s="4">
        <v>9460334701</v>
      </c>
      <c r="O63" s="24">
        <v>44847</v>
      </c>
      <c r="P63" s="24">
        <v>44847</v>
      </c>
      <c r="Q63" s="12" t="s">
        <v>318</v>
      </c>
      <c r="R63" s="63">
        <v>926129866061</v>
      </c>
      <c r="S63" s="77" t="s">
        <v>30</v>
      </c>
      <c r="T63" s="13" t="s">
        <v>483</v>
      </c>
      <c r="U63" s="13" t="s">
        <v>485</v>
      </c>
      <c r="V63" s="13" t="s">
        <v>484</v>
      </c>
      <c r="W63" s="13"/>
      <c r="X63" s="13"/>
      <c r="Y63" s="13" t="s">
        <v>485</v>
      </c>
      <c r="Z63" s="13" t="s">
        <v>486</v>
      </c>
      <c r="AA63" s="13" t="s">
        <v>487</v>
      </c>
      <c r="AB63" s="13" t="s">
        <v>488</v>
      </c>
      <c r="AC63" s="88">
        <f>1892/2125*100</f>
        <v>89.035294117647055</v>
      </c>
    </row>
    <row r="64" spans="1:32" x14ac:dyDescent="0.25">
      <c r="A64" s="83">
        <v>60</v>
      </c>
      <c r="B64" s="4" t="s">
        <v>355</v>
      </c>
      <c r="C64" s="4" t="s">
        <v>356</v>
      </c>
      <c r="D64" s="4" t="s">
        <v>357</v>
      </c>
      <c r="E64" s="4">
        <v>603785</v>
      </c>
      <c r="F64" s="83">
        <v>99</v>
      </c>
      <c r="G64" s="4" t="s">
        <v>3</v>
      </c>
      <c r="H64" s="4" t="s">
        <v>8</v>
      </c>
      <c r="I64" s="4"/>
      <c r="J64" s="4" t="s">
        <v>7</v>
      </c>
      <c r="K64" s="6">
        <v>36550</v>
      </c>
      <c r="L64" s="4">
        <v>8385064001</v>
      </c>
      <c r="M64" s="4">
        <v>6377991413</v>
      </c>
      <c r="N64" s="4">
        <v>8769866025</v>
      </c>
      <c r="O64" s="24">
        <v>44872</v>
      </c>
      <c r="P64" s="24">
        <v>44872</v>
      </c>
      <c r="Q64" s="12" t="s">
        <v>455</v>
      </c>
      <c r="R64" s="63">
        <v>479552129362</v>
      </c>
      <c r="S64" s="77" t="s">
        <v>98</v>
      </c>
      <c r="T64" s="13" t="s">
        <v>480</v>
      </c>
      <c r="U64" s="13" t="s">
        <v>478</v>
      </c>
      <c r="V64" s="13" t="s">
        <v>479</v>
      </c>
      <c r="W64" s="13"/>
      <c r="X64" s="13"/>
      <c r="Y64" s="13" t="s">
        <v>458</v>
      </c>
      <c r="Z64" s="13" t="s">
        <v>474</v>
      </c>
      <c r="AA64" s="13" t="s">
        <v>645</v>
      </c>
      <c r="AB64" s="13" t="s">
        <v>510</v>
      </c>
      <c r="AC64" s="88">
        <f>1226/1900*100</f>
        <v>64.526315789473685</v>
      </c>
    </row>
    <row r="65" spans="1:29" x14ac:dyDescent="0.25">
      <c r="A65" s="83">
        <v>61</v>
      </c>
      <c r="B65" s="4" t="s">
        <v>230</v>
      </c>
      <c r="C65" s="4" t="s">
        <v>229</v>
      </c>
      <c r="D65" s="4" t="s">
        <v>228</v>
      </c>
      <c r="E65" s="4">
        <v>600517</v>
      </c>
      <c r="F65" s="83">
        <v>17</v>
      </c>
      <c r="G65" s="4" t="s">
        <v>3</v>
      </c>
      <c r="H65" s="4" t="s">
        <v>8</v>
      </c>
      <c r="I65" s="4"/>
      <c r="J65" s="4" t="s">
        <v>15</v>
      </c>
      <c r="K65" s="6">
        <v>37631</v>
      </c>
      <c r="L65" s="4">
        <v>9672037480</v>
      </c>
      <c r="M65" s="4">
        <v>6367994747</v>
      </c>
      <c r="N65" s="4" t="s">
        <v>674</v>
      </c>
      <c r="O65" s="24">
        <v>44847</v>
      </c>
      <c r="P65" s="24">
        <v>44847</v>
      </c>
      <c r="Q65" s="12" t="s">
        <v>318</v>
      </c>
      <c r="R65" s="63">
        <v>615683340014</v>
      </c>
      <c r="S65" s="77" t="s">
        <v>98</v>
      </c>
      <c r="T65" s="13" t="s">
        <v>458</v>
      </c>
      <c r="U65" s="13" t="s">
        <v>459</v>
      </c>
      <c r="V65" s="13" t="s">
        <v>460</v>
      </c>
      <c r="W65" s="13"/>
      <c r="X65" s="13"/>
      <c r="Y65" s="13" t="s">
        <v>458</v>
      </c>
      <c r="Z65" s="13" t="s">
        <v>474</v>
      </c>
      <c r="AA65" s="13" t="s">
        <v>476</v>
      </c>
      <c r="AB65" s="13" t="s">
        <v>477</v>
      </c>
      <c r="AC65" s="88">
        <f>1094/1900*100</f>
        <v>57.578947368421055</v>
      </c>
    </row>
    <row r="66" spans="1:29" x14ac:dyDescent="0.25">
      <c r="A66" s="83">
        <v>62</v>
      </c>
      <c r="B66" s="4" t="s">
        <v>179</v>
      </c>
      <c r="C66" s="4" t="s">
        <v>178</v>
      </c>
      <c r="D66" s="4" t="s">
        <v>177</v>
      </c>
      <c r="E66" s="4">
        <v>600510</v>
      </c>
      <c r="F66" s="61">
        <v>1</v>
      </c>
      <c r="G66" s="4" t="s">
        <v>3</v>
      </c>
      <c r="H66" s="4" t="s">
        <v>2</v>
      </c>
      <c r="I66" s="4"/>
      <c r="J66" s="4" t="s">
        <v>1</v>
      </c>
      <c r="K66" s="6">
        <v>38211</v>
      </c>
      <c r="L66" s="4">
        <v>9828770632</v>
      </c>
      <c r="M66" s="4">
        <v>8003131592</v>
      </c>
      <c r="N66" s="4">
        <v>8209378740</v>
      </c>
      <c r="O66" s="24">
        <v>44844</v>
      </c>
      <c r="P66" s="24">
        <v>44844</v>
      </c>
      <c r="Q66" s="12" t="s">
        <v>318</v>
      </c>
      <c r="R66" s="63">
        <v>880844949844</v>
      </c>
      <c r="S66" s="77" t="s">
        <v>98</v>
      </c>
      <c r="T66" s="13" t="s">
        <v>517</v>
      </c>
      <c r="U66" s="13" t="s">
        <v>500</v>
      </c>
      <c r="V66" s="13" t="s">
        <v>478</v>
      </c>
      <c r="W66" s="13"/>
      <c r="X66" s="13"/>
      <c r="Y66" s="13" t="s">
        <v>517</v>
      </c>
      <c r="Z66" s="13" t="s">
        <v>474</v>
      </c>
      <c r="AA66" s="13" t="s">
        <v>549</v>
      </c>
      <c r="AB66" s="13" t="s">
        <v>550</v>
      </c>
      <c r="AC66" s="88">
        <f>1276/1900*100</f>
        <v>67.15789473684211</v>
      </c>
    </row>
    <row r="67" spans="1:29" x14ac:dyDescent="0.25">
      <c r="A67" s="83">
        <v>63</v>
      </c>
      <c r="B67" s="4" t="s">
        <v>227</v>
      </c>
      <c r="C67" s="4" t="s">
        <v>226</v>
      </c>
      <c r="D67" s="4" t="s">
        <v>225</v>
      </c>
      <c r="E67" s="4">
        <v>600894</v>
      </c>
      <c r="F67" s="83">
        <v>78</v>
      </c>
      <c r="G67" s="4" t="s">
        <v>3</v>
      </c>
      <c r="H67" s="4" t="s">
        <v>49</v>
      </c>
      <c r="I67" s="4"/>
      <c r="J67" s="4" t="s">
        <v>15</v>
      </c>
      <c r="K67" s="6">
        <v>36047</v>
      </c>
      <c r="L67" s="4">
        <v>8000544587</v>
      </c>
      <c r="M67" s="86">
        <v>998920440</v>
      </c>
      <c r="N67" s="4">
        <v>9983207023</v>
      </c>
      <c r="O67" s="24">
        <v>44854</v>
      </c>
      <c r="P67" s="24">
        <v>44854</v>
      </c>
      <c r="Q67" s="12" t="s">
        <v>318</v>
      </c>
      <c r="R67" s="63">
        <v>256481513458</v>
      </c>
      <c r="S67" s="77" t="s">
        <v>98</v>
      </c>
      <c r="T67" s="13" t="s">
        <v>478</v>
      </c>
      <c r="U67" s="13" t="s">
        <v>479</v>
      </c>
      <c r="V67" s="13" t="s">
        <v>555</v>
      </c>
      <c r="W67" s="13"/>
      <c r="X67" s="13"/>
      <c r="Y67" s="13" t="s">
        <v>555</v>
      </c>
      <c r="Z67" s="13" t="s">
        <v>474</v>
      </c>
      <c r="AA67" s="13" t="s">
        <v>693</v>
      </c>
      <c r="AB67" s="13" t="s">
        <v>595</v>
      </c>
      <c r="AC67" s="88">
        <f>1032/1900*100</f>
        <v>54.315789473684205</v>
      </c>
    </row>
    <row r="68" spans="1:29" x14ac:dyDescent="0.25">
      <c r="A68" s="83">
        <v>64</v>
      </c>
      <c r="B68" s="4" t="s">
        <v>6</v>
      </c>
      <c r="C68" s="4" t="s">
        <v>5</v>
      </c>
      <c r="D68" s="4" t="s">
        <v>4</v>
      </c>
      <c r="E68" s="4">
        <v>603707</v>
      </c>
      <c r="F68" s="83">
        <v>9</v>
      </c>
      <c r="G68" s="4" t="s">
        <v>3</v>
      </c>
      <c r="H68" s="4" t="s">
        <v>2</v>
      </c>
      <c r="I68" s="4"/>
      <c r="J68" s="4" t="s">
        <v>1</v>
      </c>
      <c r="K68" s="6">
        <v>36773</v>
      </c>
      <c r="L68" s="4">
        <v>8690331181</v>
      </c>
      <c r="M68" s="4">
        <v>9116569449</v>
      </c>
      <c r="N68" s="4">
        <v>7339960302</v>
      </c>
      <c r="O68" s="24">
        <v>44846</v>
      </c>
      <c r="P68" s="24">
        <v>44846</v>
      </c>
      <c r="Q68" s="12" t="s">
        <v>318</v>
      </c>
      <c r="R68" s="63">
        <v>500824168065</v>
      </c>
      <c r="S68" s="77" t="s">
        <v>722</v>
      </c>
      <c r="T68" s="77" t="s">
        <v>722</v>
      </c>
      <c r="U68" s="77" t="s">
        <v>722</v>
      </c>
      <c r="V68" s="77" t="s">
        <v>722</v>
      </c>
      <c r="W68" s="13"/>
      <c r="X68" s="13"/>
      <c r="Y68" s="13" t="s">
        <v>503</v>
      </c>
      <c r="Z68" s="13" t="s">
        <v>467</v>
      </c>
      <c r="AA68" s="13" t="s">
        <v>504</v>
      </c>
      <c r="AB68" s="13" t="s">
        <v>502</v>
      </c>
      <c r="AC68" s="88">
        <f>1145/2100*100</f>
        <v>54.523809523809518</v>
      </c>
    </row>
    <row r="69" spans="1:29" x14ac:dyDescent="0.25">
      <c r="A69" s="83">
        <v>65</v>
      </c>
      <c r="B69" s="4" t="s">
        <v>197</v>
      </c>
      <c r="C69" s="4" t="s">
        <v>196</v>
      </c>
      <c r="D69" s="4" t="s">
        <v>195</v>
      </c>
      <c r="E69" s="4">
        <v>601037</v>
      </c>
      <c r="F69" s="83">
        <v>88</v>
      </c>
      <c r="G69" s="4" t="s">
        <v>3</v>
      </c>
      <c r="H69" s="4" t="s">
        <v>8</v>
      </c>
      <c r="I69" s="4"/>
      <c r="J69" s="4" t="s">
        <v>7</v>
      </c>
      <c r="K69" s="6">
        <v>37330</v>
      </c>
      <c r="L69" s="4">
        <v>9602929982</v>
      </c>
      <c r="M69" s="4">
        <v>8824957005</v>
      </c>
      <c r="N69" s="4">
        <v>8107006698</v>
      </c>
      <c r="O69" s="24">
        <v>44865</v>
      </c>
      <c r="P69" s="24">
        <v>44865</v>
      </c>
      <c r="Q69" s="12" t="s">
        <v>318</v>
      </c>
      <c r="R69" s="63">
        <v>249446304589</v>
      </c>
      <c r="S69" s="77" t="s">
        <v>98</v>
      </c>
      <c r="T69" s="13" t="s">
        <v>480</v>
      </c>
      <c r="U69" s="13" t="s">
        <v>478</v>
      </c>
      <c r="V69" s="13" t="s">
        <v>496</v>
      </c>
      <c r="W69" s="13"/>
      <c r="X69" s="13"/>
      <c r="Y69" s="13" t="s">
        <v>458</v>
      </c>
      <c r="Z69" s="13" t="s">
        <v>474</v>
      </c>
      <c r="AA69" s="13" t="s">
        <v>706</v>
      </c>
      <c r="AB69" s="13" t="s">
        <v>587</v>
      </c>
      <c r="AC69" s="88">
        <f>1117/1900*100</f>
        <v>58.789473684210527</v>
      </c>
    </row>
    <row r="70" spans="1:29" x14ac:dyDescent="0.25">
      <c r="A70" s="83">
        <v>66</v>
      </c>
      <c r="B70" s="4" t="s">
        <v>101</v>
      </c>
      <c r="C70" s="4" t="s">
        <v>100</v>
      </c>
      <c r="D70" s="4" t="s">
        <v>99</v>
      </c>
      <c r="E70" s="4">
        <v>891738</v>
      </c>
      <c r="F70" s="83">
        <v>91</v>
      </c>
      <c r="G70" s="4" t="s">
        <v>3</v>
      </c>
      <c r="H70" s="4" t="s">
        <v>37</v>
      </c>
      <c r="I70" s="4"/>
      <c r="J70" s="4" t="s">
        <v>41</v>
      </c>
      <c r="K70" s="6">
        <v>35032</v>
      </c>
      <c r="L70" s="4">
        <v>9414617229</v>
      </c>
      <c r="M70" s="4" t="s">
        <v>674</v>
      </c>
      <c r="N70" s="4" t="s">
        <v>674</v>
      </c>
      <c r="O70" s="24">
        <v>44865</v>
      </c>
      <c r="P70" s="24">
        <v>44865</v>
      </c>
      <c r="Q70" s="12" t="s">
        <v>318</v>
      </c>
      <c r="R70" s="63">
        <v>714246202509</v>
      </c>
      <c r="S70" s="77" t="s">
        <v>98</v>
      </c>
      <c r="T70" s="13" t="s">
        <v>517</v>
      </c>
      <c r="U70" s="13" t="s">
        <v>555</v>
      </c>
      <c r="V70" s="13" t="s">
        <v>500</v>
      </c>
      <c r="W70" s="13"/>
      <c r="X70" s="13"/>
      <c r="Y70" s="13" t="s">
        <v>517</v>
      </c>
      <c r="Z70" s="13" t="s">
        <v>555</v>
      </c>
      <c r="AA70" s="13" t="s">
        <v>688</v>
      </c>
      <c r="AB70" s="13" t="s">
        <v>585</v>
      </c>
      <c r="AC70" s="88">
        <f>1060/1900*100</f>
        <v>55.78947368421052</v>
      </c>
    </row>
    <row r="71" spans="1:29" x14ac:dyDescent="0.25">
      <c r="A71" s="83">
        <v>67</v>
      </c>
      <c r="B71" s="4" t="s">
        <v>238</v>
      </c>
      <c r="C71" s="4" t="s">
        <v>237</v>
      </c>
      <c r="D71" s="4" t="s">
        <v>236</v>
      </c>
      <c r="E71" s="4">
        <v>601295</v>
      </c>
      <c r="F71" s="83">
        <v>10</v>
      </c>
      <c r="G71" s="4" t="s">
        <v>3</v>
      </c>
      <c r="H71" s="4" t="s">
        <v>17</v>
      </c>
      <c r="I71" s="4"/>
      <c r="J71" s="4" t="s">
        <v>15</v>
      </c>
      <c r="K71" s="6">
        <v>37544</v>
      </c>
      <c r="L71" s="4">
        <v>8003521990</v>
      </c>
      <c r="M71" s="4">
        <v>6377226132</v>
      </c>
      <c r="N71" s="4">
        <v>9413045357</v>
      </c>
      <c r="O71" s="24">
        <v>44846</v>
      </c>
      <c r="P71" s="24">
        <v>44846</v>
      </c>
      <c r="Q71" s="12" t="s">
        <v>318</v>
      </c>
      <c r="R71" s="63">
        <v>811824512086</v>
      </c>
      <c r="S71" s="77" t="s">
        <v>98</v>
      </c>
      <c r="T71" s="13" t="s">
        <v>480</v>
      </c>
      <c r="U71" s="13" t="s">
        <v>500</v>
      </c>
      <c r="V71" s="13" t="s">
        <v>495</v>
      </c>
      <c r="W71" s="13"/>
      <c r="X71" s="13"/>
      <c r="Y71" s="13" t="s">
        <v>458</v>
      </c>
      <c r="Z71" s="13" t="s">
        <v>474</v>
      </c>
      <c r="AA71" s="13" t="s">
        <v>501</v>
      </c>
      <c r="AB71" s="13" t="s">
        <v>499</v>
      </c>
      <c r="AC71" s="88">
        <f>1102/1900*100</f>
        <v>57.999999999999993</v>
      </c>
    </row>
    <row r="72" spans="1:29" x14ac:dyDescent="0.25">
      <c r="A72" s="83">
        <v>68</v>
      </c>
      <c r="B72" s="4" t="s">
        <v>67</v>
      </c>
      <c r="C72" s="4" t="s">
        <v>66</v>
      </c>
      <c r="D72" s="4" t="s">
        <v>65</v>
      </c>
      <c r="E72" s="4">
        <v>600776</v>
      </c>
      <c r="F72" s="83">
        <v>24</v>
      </c>
      <c r="G72" s="4" t="s">
        <v>3</v>
      </c>
      <c r="H72" s="4" t="s">
        <v>8</v>
      </c>
      <c r="I72" s="4"/>
      <c r="J72" s="4" t="s">
        <v>7</v>
      </c>
      <c r="K72" s="6">
        <v>36417</v>
      </c>
      <c r="L72" s="4">
        <v>9461141049</v>
      </c>
      <c r="M72" s="4">
        <v>9782075930</v>
      </c>
      <c r="N72" s="4">
        <v>9461141049</v>
      </c>
      <c r="O72" s="24">
        <v>44848</v>
      </c>
      <c r="P72" s="24">
        <v>44848</v>
      </c>
      <c r="Q72" s="12" t="s">
        <v>318</v>
      </c>
      <c r="R72" s="63">
        <v>452233966872</v>
      </c>
      <c r="S72" s="77" t="s">
        <v>30</v>
      </c>
      <c r="T72" s="13" t="s">
        <v>483</v>
      </c>
      <c r="U72" s="13" t="s">
        <v>484</v>
      </c>
      <c r="V72" s="13" t="s">
        <v>485</v>
      </c>
      <c r="W72" s="13"/>
      <c r="X72" s="13"/>
      <c r="Y72" s="13" t="s">
        <v>464</v>
      </c>
      <c r="Z72" s="13" t="s">
        <v>463</v>
      </c>
      <c r="AA72" s="13" t="s">
        <v>541</v>
      </c>
      <c r="AB72" s="13" t="s">
        <v>542</v>
      </c>
      <c r="AC72" s="88">
        <f>1656/2125*100</f>
        <v>77.929411764705875</v>
      </c>
    </row>
    <row r="73" spans="1:29" x14ac:dyDescent="0.25">
      <c r="A73" s="83">
        <v>69</v>
      </c>
      <c r="B73" s="4" t="s">
        <v>173</v>
      </c>
      <c r="C73" s="4" t="s">
        <v>172</v>
      </c>
      <c r="D73" s="4" t="s">
        <v>171</v>
      </c>
      <c r="E73" s="4">
        <v>601764</v>
      </c>
      <c r="F73" s="83">
        <v>22</v>
      </c>
      <c r="G73" s="4" t="s">
        <v>3</v>
      </c>
      <c r="H73" s="4" t="s">
        <v>8</v>
      </c>
      <c r="I73" s="4"/>
      <c r="J73" s="4" t="s">
        <v>7</v>
      </c>
      <c r="K73" s="6">
        <v>36974</v>
      </c>
      <c r="L73" s="4">
        <v>9982102287</v>
      </c>
      <c r="M73" s="4">
        <v>9587080811</v>
      </c>
      <c r="N73" s="4">
        <v>9772728456</v>
      </c>
      <c r="O73" s="24">
        <v>44847</v>
      </c>
      <c r="P73" s="24">
        <v>44847</v>
      </c>
      <c r="Q73" s="12" t="s">
        <v>318</v>
      </c>
      <c r="R73" s="63">
        <v>680864061596</v>
      </c>
      <c r="S73" s="77" t="s">
        <v>98</v>
      </c>
      <c r="T73" s="13" t="s">
        <v>480</v>
      </c>
      <c r="U73" s="13" t="s">
        <v>459</v>
      </c>
      <c r="V73" s="13" t="s">
        <v>460</v>
      </c>
      <c r="W73" s="13"/>
      <c r="X73" s="13"/>
      <c r="Y73" s="13" t="s">
        <v>458</v>
      </c>
      <c r="Z73" s="13" t="s">
        <v>459</v>
      </c>
      <c r="AA73" s="13" t="s">
        <v>461</v>
      </c>
      <c r="AB73" s="13" t="s">
        <v>653</v>
      </c>
      <c r="AC73" s="88">
        <f>1082/1900*100</f>
        <v>56.947368421052637</v>
      </c>
    </row>
    <row r="74" spans="1:29" x14ac:dyDescent="0.25">
      <c r="A74" s="83">
        <v>70</v>
      </c>
      <c r="B74" s="4" t="s">
        <v>167</v>
      </c>
      <c r="C74" s="4" t="s">
        <v>166</v>
      </c>
      <c r="D74" s="4" t="s">
        <v>99</v>
      </c>
      <c r="E74" s="4">
        <v>868448</v>
      </c>
      <c r="F74" s="83">
        <v>60</v>
      </c>
      <c r="G74" s="4" t="s">
        <v>3</v>
      </c>
      <c r="H74" s="4" t="s">
        <v>37</v>
      </c>
      <c r="I74" s="4"/>
      <c r="J74" s="4" t="s">
        <v>36</v>
      </c>
      <c r="K74" s="6">
        <v>35905</v>
      </c>
      <c r="L74" s="4">
        <v>8003584682</v>
      </c>
      <c r="M74" s="4">
        <v>7297828970</v>
      </c>
      <c r="N74" s="4">
        <v>7357715349</v>
      </c>
      <c r="O74" s="24">
        <v>44849</v>
      </c>
      <c r="P74" s="24">
        <v>44849</v>
      </c>
      <c r="Q74" s="12" t="s">
        <v>318</v>
      </c>
      <c r="R74" s="63">
        <v>781809157634</v>
      </c>
      <c r="S74" s="77" t="s">
        <v>98</v>
      </c>
      <c r="T74" s="13" t="s">
        <v>480</v>
      </c>
      <c r="U74" s="13" t="s">
        <v>478</v>
      </c>
      <c r="V74" s="13" t="s">
        <v>479</v>
      </c>
      <c r="W74" s="13"/>
      <c r="X74" s="13"/>
      <c r="Y74" s="13" t="s">
        <v>458</v>
      </c>
      <c r="Z74" s="13" t="s">
        <v>474</v>
      </c>
      <c r="AA74" s="13" t="s">
        <v>708</v>
      </c>
      <c r="AB74" s="13" t="s">
        <v>569</v>
      </c>
      <c r="AC74" s="88">
        <f>1396/1900*100</f>
        <v>73.473684210526315</v>
      </c>
    </row>
    <row r="75" spans="1:29" x14ac:dyDescent="0.25">
      <c r="A75" s="83">
        <v>71</v>
      </c>
      <c r="B75" s="4" t="s">
        <v>145</v>
      </c>
      <c r="C75" s="4" t="s">
        <v>144</v>
      </c>
      <c r="D75" s="4" t="s">
        <v>143</v>
      </c>
      <c r="E75" s="4">
        <v>603702</v>
      </c>
      <c r="F75" s="83">
        <v>39</v>
      </c>
      <c r="G75" s="4" t="s">
        <v>3</v>
      </c>
      <c r="H75" s="4" t="s">
        <v>49</v>
      </c>
      <c r="I75" s="4"/>
      <c r="J75" s="4" t="s">
        <v>48</v>
      </c>
      <c r="K75" s="6">
        <v>37631</v>
      </c>
      <c r="L75" s="4">
        <v>7424893508</v>
      </c>
      <c r="M75" s="4">
        <v>9610931008</v>
      </c>
      <c r="N75" s="4" t="s">
        <v>674</v>
      </c>
      <c r="O75" s="24">
        <v>44848</v>
      </c>
      <c r="P75" s="24">
        <v>44848</v>
      </c>
      <c r="Q75" s="12" t="s">
        <v>318</v>
      </c>
      <c r="R75" s="63">
        <v>214871093120</v>
      </c>
      <c r="S75" s="77" t="s">
        <v>98</v>
      </c>
      <c r="T75" s="13" t="s">
        <v>534</v>
      </c>
      <c r="U75" s="13" t="s">
        <v>478</v>
      </c>
      <c r="V75" s="13" t="s">
        <v>479</v>
      </c>
      <c r="W75" s="13"/>
      <c r="X75" s="13"/>
      <c r="Y75" s="13" t="s">
        <v>458</v>
      </c>
      <c r="Z75" s="13" t="s">
        <v>474</v>
      </c>
      <c r="AA75" s="13" t="s">
        <v>560</v>
      </c>
      <c r="AB75" s="13" t="s">
        <v>559</v>
      </c>
      <c r="AC75" s="88">
        <f>1277/1900*100</f>
        <v>67.21052631578948</v>
      </c>
    </row>
    <row r="76" spans="1:29" x14ac:dyDescent="0.25">
      <c r="A76" s="83">
        <v>72</v>
      </c>
      <c r="B76" s="4" t="s">
        <v>214</v>
      </c>
      <c r="C76" s="4" t="s">
        <v>213</v>
      </c>
      <c r="D76" s="4" t="s">
        <v>212</v>
      </c>
      <c r="E76" s="4">
        <v>827609</v>
      </c>
      <c r="F76" s="83">
        <v>89</v>
      </c>
      <c r="G76" s="4" t="s">
        <v>3</v>
      </c>
      <c r="H76" s="4" t="s">
        <v>8</v>
      </c>
      <c r="I76" s="4"/>
      <c r="J76" s="4" t="s">
        <v>7</v>
      </c>
      <c r="K76" s="6">
        <v>37300</v>
      </c>
      <c r="L76" s="4">
        <v>8005802732</v>
      </c>
      <c r="M76" s="4">
        <v>9602228297</v>
      </c>
      <c r="N76" s="4">
        <v>8058097161</v>
      </c>
      <c r="O76" s="24">
        <v>44865</v>
      </c>
      <c r="P76" s="24">
        <v>44865</v>
      </c>
      <c r="Q76" s="12" t="s">
        <v>318</v>
      </c>
      <c r="R76" s="62">
        <v>705208660744</v>
      </c>
      <c r="S76" s="78" t="s">
        <v>98</v>
      </c>
      <c r="T76" s="13" t="s">
        <v>480</v>
      </c>
      <c r="U76" s="13" t="s">
        <v>500</v>
      </c>
      <c r="V76" s="13" t="s">
        <v>479</v>
      </c>
      <c r="W76" s="13"/>
      <c r="X76" s="13"/>
      <c r="Y76" s="13" t="s">
        <v>458</v>
      </c>
      <c r="Z76" s="13" t="s">
        <v>474</v>
      </c>
      <c r="AA76" s="13" t="s">
        <v>710</v>
      </c>
      <c r="AB76" s="13" t="s">
        <v>586</v>
      </c>
      <c r="AC76" s="88">
        <f>1278/1900*100</f>
        <v>67.26315789473685</v>
      </c>
    </row>
    <row r="77" spans="1:29" x14ac:dyDescent="0.25">
      <c r="A77" s="83">
        <v>73</v>
      </c>
      <c r="B77" s="4" t="s">
        <v>200</v>
      </c>
      <c r="C77" s="4" t="s">
        <v>199</v>
      </c>
      <c r="D77" s="4" t="s">
        <v>198</v>
      </c>
      <c r="E77" s="4">
        <v>600564</v>
      </c>
      <c r="F77" s="61">
        <v>3</v>
      </c>
      <c r="G77" s="4" t="s">
        <v>3</v>
      </c>
      <c r="H77" s="4" t="s">
        <v>2</v>
      </c>
      <c r="I77" s="4"/>
      <c r="J77" s="4" t="s">
        <v>1</v>
      </c>
      <c r="K77" s="6">
        <v>37474</v>
      </c>
      <c r="L77" s="4">
        <v>9929262821</v>
      </c>
      <c r="M77" s="4">
        <v>6378404107</v>
      </c>
      <c r="N77" s="4" t="s">
        <v>674</v>
      </c>
      <c r="O77" s="24">
        <v>44845</v>
      </c>
      <c r="P77" s="24">
        <v>44845</v>
      </c>
      <c r="Q77" s="12" t="s">
        <v>318</v>
      </c>
      <c r="R77" s="63">
        <v>572911841839</v>
      </c>
      <c r="S77" s="77" t="s">
        <v>98</v>
      </c>
      <c r="T77" s="13" t="s">
        <v>480</v>
      </c>
      <c r="U77" s="13" t="s">
        <v>478</v>
      </c>
      <c r="V77" s="13" t="s">
        <v>500</v>
      </c>
      <c r="W77" s="13"/>
      <c r="X77" s="13"/>
      <c r="Y77" s="13" t="s">
        <v>458</v>
      </c>
      <c r="Z77" s="13" t="s">
        <v>500</v>
      </c>
      <c r="AA77" s="13" t="s">
        <v>515</v>
      </c>
      <c r="AB77" s="13" t="s">
        <v>514</v>
      </c>
      <c r="AC77" s="88">
        <f>1286/1900*100</f>
        <v>67.684210526315795</v>
      </c>
    </row>
    <row r="78" spans="1:29" x14ac:dyDescent="0.25">
      <c r="A78" s="83">
        <v>74</v>
      </c>
      <c r="B78" s="4" t="s">
        <v>288</v>
      </c>
      <c r="C78" s="4" t="s">
        <v>287</v>
      </c>
      <c r="D78" s="4" t="s">
        <v>286</v>
      </c>
      <c r="E78" s="4">
        <v>575100</v>
      </c>
      <c r="F78" s="83">
        <v>15</v>
      </c>
      <c r="G78" s="4" t="s">
        <v>3</v>
      </c>
      <c r="H78" s="4" t="s">
        <v>2</v>
      </c>
      <c r="I78" s="4"/>
      <c r="J78" s="4" t="s">
        <v>15</v>
      </c>
      <c r="K78" s="6">
        <v>37182</v>
      </c>
      <c r="L78" s="4">
        <v>8696193371</v>
      </c>
      <c r="M78" s="4">
        <v>8696618088</v>
      </c>
      <c r="N78" s="4">
        <v>9829784310</v>
      </c>
      <c r="O78" s="24">
        <v>44847</v>
      </c>
      <c r="P78" s="24">
        <v>44847</v>
      </c>
      <c r="Q78" s="12" t="s">
        <v>318</v>
      </c>
      <c r="R78" s="63">
        <v>358387176401</v>
      </c>
      <c r="S78" s="77" t="s">
        <v>98</v>
      </c>
      <c r="T78" s="13" t="s">
        <v>480</v>
      </c>
      <c r="U78" s="13" t="s">
        <v>478</v>
      </c>
      <c r="V78" s="13" t="s">
        <v>479</v>
      </c>
      <c r="W78" s="13"/>
      <c r="X78" s="13"/>
      <c r="Y78" s="64" t="s">
        <v>458</v>
      </c>
      <c r="Z78" s="13" t="s">
        <v>474</v>
      </c>
      <c r="AA78" s="13" t="s">
        <v>481</v>
      </c>
      <c r="AB78" s="13" t="s">
        <v>482</v>
      </c>
      <c r="AC78" s="88">
        <f>1044/1800*100</f>
        <v>57.999999999999993</v>
      </c>
    </row>
    <row r="79" spans="1:29" x14ac:dyDescent="0.25">
      <c r="A79" s="83">
        <v>75</v>
      </c>
      <c r="B79" s="4" t="s">
        <v>412</v>
      </c>
      <c r="C79" s="4" t="s">
        <v>413</v>
      </c>
      <c r="D79" s="4" t="s">
        <v>414</v>
      </c>
      <c r="E79" s="4">
        <v>579986</v>
      </c>
      <c r="F79" s="83">
        <v>95</v>
      </c>
      <c r="G79" s="4" t="s">
        <v>3</v>
      </c>
      <c r="H79" s="4" t="s">
        <v>2</v>
      </c>
      <c r="I79" s="4"/>
      <c r="J79" s="4" t="s">
        <v>1</v>
      </c>
      <c r="K79" s="6">
        <v>36608</v>
      </c>
      <c r="L79" s="4">
        <v>9166081338</v>
      </c>
      <c r="M79" s="4">
        <v>6378994838</v>
      </c>
      <c r="N79" s="4">
        <v>8233753497</v>
      </c>
      <c r="O79" s="24">
        <v>44872</v>
      </c>
      <c r="P79" s="24">
        <v>44872</v>
      </c>
      <c r="Q79" s="12" t="s">
        <v>455</v>
      </c>
      <c r="R79" s="63">
        <v>305383780493</v>
      </c>
      <c r="S79" s="77" t="s">
        <v>30</v>
      </c>
      <c r="T79" s="13" t="s">
        <v>484</v>
      </c>
      <c r="U79" s="13" t="s">
        <v>489</v>
      </c>
      <c r="V79" s="13" t="s">
        <v>490</v>
      </c>
      <c r="W79" s="13"/>
      <c r="X79" s="13"/>
      <c r="Y79" s="13" t="s">
        <v>491</v>
      </c>
      <c r="Z79" s="13" t="s">
        <v>492</v>
      </c>
      <c r="AA79" s="13" t="s">
        <v>650</v>
      </c>
      <c r="AB79" s="13" t="s">
        <v>599</v>
      </c>
      <c r="AC79" s="88">
        <f>1311/2025*100</f>
        <v>64.740740740740748</v>
      </c>
    </row>
    <row r="80" spans="1:29" x14ac:dyDescent="0.25">
      <c r="A80" s="83">
        <v>76</v>
      </c>
      <c r="B80" s="4" t="s">
        <v>247</v>
      </c>
      <c r="C80" s="4" t="s">
        <v>246</v>
      </c>
      <c r="D80" s="4" t="s">
        <v>245</v>
      </c>
      <c r="E80" s="4">
        <v>600226</v>
      </c>
      <c r="F80" s="83">
        <v>69</v>
      </c>
      <c r="G80" s="4" t="s">
        <v>3</v>
      </c>
      <c r="H80" s="4" t="s">
        <v>32</v>
      </c>
      <c r="I80" s="4"/>
      <c r="J80" s="4" t="s">
        <v>15</v>
      </c>
      <c r="K80" s="6">
        <v>37472</v>
      </c>
      <c r="L80" s="4">
        <v>8949915240</v>
      </c>
      <c r="M80" s="4">
        <v>7728033214</v>
      </c>
      <c r="N80" s="4">
        <v>9875242776</v>
      </c>
      <c r="O80" s="24">
        <v>44851</v>
      </c>
      <c r="P80" s="24">
        <v>44851</v>
      </c>
      <c r="Q80" s="12" t="s">
        <v>318</v>
      </c>
      <c r="R80" s="63">
        <v>524858793881</v>
      </c>
      <c r="S80" s="77" t="s">
        <v>98</v>
      </c>
      <c r="T80" s="13" t="s">
        <v>480</v>
      </c>
      <c r="U80" s="13" t="s">
        <v>478</v>
      </c>
      <c r="V80" s="13" t="s">
        <v>479</v>
      </c>
      <c r="W80" s="13"/>
      <c r="X80" s="13"/>
      <c r="Y80" s="13" t="s">
        <v>458</v>
      </c>
      <c r="Z80" s="13" t="s">
        <v>474</v>
      </c>
      <c r="AA80" s="13" t="s">
        <v>699</v>
      </c>
      <c r="AB80" s="13" t="s">
        <v>579</v>
      </c>
      <c r="AC80" s="88">
        <f>1204/1900*100</f>
        <v>63.368421052631575</v>
      </c>
    </row>
    <row r="81" spans="1:29" x14ac:dyDescent="0.25">
      <c r="A81" s="83">
        <v>77</v>
      </c>
      <c r="B81" s="4" t="s">
        <v>409</v>
      </c>
      <c r="C81" s="4" t="s">
        <v>410</v>
      </c>
      <c r="D81" s="4" t="s">
        <v>411</v>
      </c>
      <c r="E81" s="4">
        <v>866924</v>
      </c>
      <c r="F81" s="83">
        <v>93</v>
      </c>
      <c r="G81" s="4" t="s">
        <v>3</v>
      </c>
      <c r="H81" s="4" t="s">
        <v>49</v>
      </c>
      <c r="I81" s="4"/>
      <c r="J81" s="4" t="s">
        <v>48</v>
      </c>
      <c r="K81" s="6">
        <v>36693</v>
      </c>
      <c r="L81" s="4">
        <v>7231003958</v>
      </c>
      <c r="M81" s="4">
        <v>9783537500</v>
      </c>
      <c r="N81" s="4">
        <v>8302388177</v>
      </c>
      <c r="O81" s="24">
        <v>44870</v>
      </c>
      <c r="P81" s="24">
        <v>44870</v>
      </c>
      <c r="Q81" s="12" t="s">
        <v>454</v>
      </c>
      <c r="R81" s="63">
        <v>277136536247</v>
      </c>
      <c r="S81" s="77" t="s">
        <v>30</v>
      </c>
      <c r="T81" s="13" t="s">
        <v>484</v>
      </c>
      <c r="U81" s="13" t="s">
        <v>489</v>
      </c>
      <c r="V81" s="13" t="s">
        <v>490</v>
      </c>
      <c r="W81" s="13"/>
      <c r="X81" s="13"/>
      <c r="Y81" s="13" t="s">
        <v>491</v>
      </c>
      <c r="Z81" s="13" t="s">
        <v>492</v>
      </c>
      <c r="AA81" s="13" t="s">
        <v>648</v>
      </c>
      <c r="AB81" s="13" t="s">
        <v>602</v>
      </c>
      <c r="AC81" s="88">
        <f>1559/2125*100</f>
        <v>73.364705882352936</v>
      </c>
    </row>
    <row r="82" spans="1:29" x14ac:dyDescent="0.25">
      <c r="A82" s="83">
        <v>78</v>
      </c>
      <c r="B82" s="4" t="s">
        <v>418</v>
      </c>
      <c r="C82" s="4" t="s">
        <v>419</v>
      </c>
      <c r="D82" s="4" t="s">
        <v>420</v>
      </c>
      <c r="E82" s="4">
        <v>621040</v>
      </c>
      <c r="F82" s="83">
        <v>94</v>
      </c>
      <c r="G82" s="4" t="s">
        <v>3</v>
      </c>
      <c r="H82" s="4" t="s">
        <v>37</v>
      </c>
      <c r="I82" s="4"/>
      <c r="J82" s="4" t="s">
        <v>41</v>
      </c>
      <c r="K82" s="6">
        <v>37447</v>
      </c>
      <c r="L82" s="4">
        <v>9983142653</v>
      </c>
      <c r="M82" s="4">
        <v>9571573479</v>
      </c>
      <c r="N82" s="4">
        <v>9929880224</v>
      </c>
      <c r="O82" s="24">
        <v>44872</v>
      </c>
      <c r="P82" s="24">
        <v>44872</v>
      </c>
      <c r="Q82" s="12" t="s">
        <v>455</v>
      </c>
      <c r="R82" s="63">
        <v>651120997693</v>
      </c>
      <c r="S82" s="77" t="s">
        <v>30</v>
      </c>
      <c r="T82" s="13" t="s">
        <v>484</v>
      </c>
      <c r="U82" s="13" t="s">
        <v>600</v>
      </c>
      <c r="V82" s="13" t="s">
        <v>485</v>
      </c>
      <c r="W82" s="13"/>
      <c r="X82" s="13"/>
      <c r="Y82" s="13" t="s">
        <v>464</v>
      </c>
      <c r="Z82" s="13" t="s">
        <v>463</v>
      </c>
      <c r="AA82" s="13" t="s">
        <v>649</v>
      </c>
      <c r="AB82" s="13" t="s">
        <v>601</v>
      </c>
      <c r="AC82" s="88">
        <f>1558/2125*100</f>
        <v>73.317647058823525</v>
      </c>
    </row>
    <row r="83" spans="1:29" x14ac:dyDescent="0.25">
      <c r="A83" s="83">
        <v>79</v>
      </c>
      <c r="B83" s="4" t="s">
        <v>353</v>
      </c>
      <c r="C83" s="4" t="s">
        <v>354</v>
      </c>
      <c r="D83" s="4" t="s">
        <v>180</v>
      </c>
      <c r="E83" s="4">
        <v>578713</v>
      </c>
      <c r="F83" s="83">
        <v>100</v>
      </c>
      <c r="G83" s="4" t="s">
        <v>3</v>
      </c>
      <c r="H83" s="4" t="s">
        <v>8</v>
      </c>
      <c r="I83" s="4"/>
      <c r="J83" s="4" t="s">
        <v>7</v>
      </c>
      <c r="K83" s="6">
        <v>37537</v>
      </c>
      <c r="L83" s="4">
        <v>9166961953</v>
      </c>
      <c r="M83" s="4">
        <v>9358711953</v>
      </c>
      <c r="N83" s="4">
        <v>9414</v>
      </c>
      <c r="O83" s="24">
        <v>44872</v>
      </c>
      <c r="P83" s="24">
        <v>44872</v>
      </c>
      <c r="Q83" s="12" t="s">
        <v>455</v>
      </c>
      <c r="R83" s="63">
        <v>470738656514</v>
      </c>
      <c r="S83" s="77" t="s">
        <v>98</v>
      </c>
      <c r="T83" s="13" t="s">
        <v>480</v>
      </c>
      <c r="U83" s="13" t="s">
        <v>500</v>
      </c>
      <c r="V83" s="13" t="s">
        <v>479</v>
      </c>
      <c r="W83" s="13"/>
      <c r="X83" s="13"/>
      <c r="Y83" s="13" t="s">
        <v>458</v>
      </c>
      <c r="Z83" s="13" t="s">
        <v>474</v>
      </c>
      <c r="AA83" s="13" t="s">
        <v>646</v>
      </c>
      <c r="AB83" s="13" t="s">
        <v>647</v>
      </c>
      <c r="AC83" s="88">
        <f>1068/1800*100</f>
        <v>59.333333333333336</v>
      </c>
    </row>
    <row r="84" spans="1:29" x14ac:dyDescent="0.25">
      <c r="A84" s="83">
        <v>80</v>
      </c>
      <c r="B84" s="4" t="s">
        <v>194</v>
      </c>
      <c r="C84" s="4" t="s">
        <v>193</v>
      </c>
      <c r="D84" s="4" t="s">
        <v>192</v>
      </c>
      <c r="E84" s="4">
        <v>603843</v>
      </c>
      <c r="F84" s="83">
        <v>30</v>
      </c>
      <c r="G84" s="4" t="s">
        <v>3</v>
      </c>
      <c r="H84" s="4" t="s">
        <v>8</v>
      </c>
      <c r="I84" s="4"/>
      <c r="J84" s="4" t="s">
        <v>7</v>
      </c>
      <c r="K84" s="6">
        <v>37328</v>
      </c>
      <c r="L84" s="4">
        <v>9352601299</v>
      </c>
      <c r="M84" s="4">
        <v>8209219627</v>
      </c>
      <c r="N84" s="4">
        <v>7425811874</v>
      </c>
      <c r="O84" s="24">
        <v>44848</v>
      </c>
      <c r="P84" s="24">
        <v>44848</v>
      </c>
      <c r="Q84" s="12" t="s">
        <v>318</v>
      </c>
      <c r="R84" s="63">
        <v>958649615891</v>
      </c>
      <c r="S84" s="77" t="s">
        <v>98</v>
      </c>
      <c r="T84" s="13" t="s">
        <v>480</v>
      </c>
      <c r="U84" s="13" t="s">
        <v>500</v>
      </c>
      <c r="V84" s="13" t="s">
        <v>517</v>
      </c>
      <c r="W84" s="13"/>
      <c r="X84" s="13"/>
      <c r="Y84" s="13" t="s">
        <v>458</v>
      </c>
      <c r="Z84" s="13" t="s">
        <v>517</v>
      </c>
      <c r="AA84" s="13" t="s">
        <v>532</v>
      </c>
      <c r="AB84" s="13" t="s">
        <v>533</v>
      </c>
      <c r="AC84" s="88">
        <f>1231/1900*100</f>
        <v>64.789473684210535</v>
      </c>
    </row>
    <row r="85" spans="1:29" x14ac:dyDescent="0.25">
      <c r="A85" s="83">
        <v>81</v>
      </c>
      <c r="B85" s="4" t="s">
        <v>525</v>
      </c>
      <c r="C85" s="4" t="s">
        <v>348</v>
      </c>
      <c r="D85" s="4" t="s">
        <v>349</v>
      </c>
      <c r="E85" s="4">
        <v>603309</v>
      </c>
      <c r="F85" s="83">
        <v>117</v>
      </c>
      <c r="G85" s="4" t="s">
        <v>3</v>
      </c>
      <c r="H85" s="4" t="s">
        <v>17</v>
      </c>
      <c r="I85" s="4"/>
      <c r="J85" s="4" t="s">
        <v>15</v>
      </c>
      <c r="K85" s="6">
        <v>36346</v>
      </c>
      <c r="L85" s="4">
        <v>7414096977</v>
      </c>
      <c r="M85" s="4">
        <v>9001812673</v>
      </c>
      <c r="N85" s="4">
        <v>7725961789</v>
      </c>
      <c r="O85" s="6">
        <v>44882</v>
      </c>
      <c r="P85" s="24">
        <v>44882</v>
      </c>
      <c r="Q85" s="12" t="s">
        <v>318</v>
      </c>
      <c r="R85" s="63">
        <v>785265598908</v>
      </c>
      <c r="S85" s="77" t="s">
        <v>98</v>
      </c>
      <c r="T85" s="13" t="s">
        <v>480</v>
      </c>
      <c r="U85" s="13" t="s">
        <v>479</v>
      </c>
      <c r="V85" s="13" t="s">
        <v>496</v>
      </c>
      <c r="W85" s="13"/>
      <c r="X85" s="13"/>
      <c r="Y85" s="13" t="s">
        <v>458</v>
      </c>
      <c r="Z85" s="13" t="s">
        <v>474</v>
      </c>
      <c r="AA85" s="13"/>
      <c r="AB85" s="13" t="s">
        <v>660</v>
      </c>
      <c r="AC85" s="88">
        <f>965/1900*100</f>
        <v>50.789473684210527</v>
      </c>
    </row>
    <row r="86" spans="1:29" x14ac:dyDescent="0.25">
      <c r="A86" s="83">
        <v>82</v>
      </c>
      <c r="B86" s="4" t="s">
        <v>421</v>
      </c>
      <c r="C86" s="4" t="s">
        <v>422</v>
      </c>
      <c r="D86" s="4" t="s">
        <v>423</v>
      </c>
      <c r="E86" s="4">
        <v>748754</v>
      </c>
      <c r="F86" s="83">
        <v>104</v>
      </c>
      <c r="G86" s="4" t="s">
        <v>3</v>
      </c>
      <c r="H86" s="4" t="s">
        <v>32</v>
      </c>
      <c r="I86" s="4"/>
      <c r="J86" s="4" t="s">
        <v>31</v>
      </c>
      <c r="K86" s="6">
        <v>37514</v>
      </c>
      <c r="L86" s="4">
        <v>9784470957</v>
      </c>
      <c r="M86" s="4">
        <v>8619996903</v>
      </c>
      <c r="N86" s="4">
        <v>9929178587</v>
      </c>
      <c r="O86" s="24">
        <v>44874</v>
      </c>
      <c r="P86" s="24">
        <v>44874</v>
      </c>
      <c r="Q86" s="12" t="s">
        <v>455</v>
      </c>
      <c r="R86" s="63">
        <v>370786278701</v>
      </c>
      <c r="S86" s="77" t="s">
        <v>30</v>
      </c>
      <c r="T86" s="13" t="s">
        <v>483</v>
      </c>
      <c r="U86" s="13" t="s">
        <v>484</v>
      </c>
      <c r="V86" s="13" t="s">
        <v>485</v>
      </c>
      <c r="W86" s="13"/>
      <c r="X86" s="13"/>
      <c r="Y86" s="13" t="s">
        <v>485</v>
      </c>
      <c r="Z86" s="13" t="s">
        <v>484</v>
      </c>
      <c r="AA86" s="13" t="s">
        <v>661</v>
      </c>
      <c r="AB86" s="13" t="s">
        <v>612</v>
      </c>
      <c r="AC86" s="88">
        <f>1299/2025*100</f>
        <v>64.148148148148138</v>
      </c>
    </row>
    <row r="87" spans="1:29" x14ac:dyDescent="0.25">
      <c r="A87" s="83">
        <v>83</v>
      </c>
      <c r="B87" s="4" t="s">
        <v>270</v>
      </c>
      <c r="C87" s="4" t="s">
        <v>269</v>
      </c>
      <c r="D87" s="4" t="s">
        <v>268</v>
      </c>
      <c r="E87" s="4">
        <v>601844</v>
      </c>
      <c r="F87" s="83">
        <v>55</v>
      </c>
      <c r="G87" s="4" t="s">
        <v>3</v>
      </c>
      <c r="H87" s="4" t="s">
        <v>8</v>
      </c>
      <c r="I87" s="4"/>
      <c r="J87" s="4" t="s">
        <v>15</v>
      </c>
      <c r="K87" s="6">
        <v>36723</v>
      </c>
      <c r="L87" s="4">
        <v>7073545431</v>
      </c>
      <c r="M87" s="4">
        <v>8209035612</v>
      </c>
      <c r="N87" s="4">
        <v>9001012374</v>
      </c>
      <c r="O87" s="24">
        <v>44849</v>
      </c>
      <c r="P87" s="24">
        <v>44849</v>
      </c>
      <c r="Q87" s="12" t="s">
        <v>318</v>
      </c>
      <c r="R87" s="63">
        <v>908496643919</v>
      </c>
      <c r="S87" s="77" t="s">
        <v>98</v>
      </c>
      <c r="T87" s="13" t="s">
        <v>480</v>
      </c>
      <c r="U87" s="13" t="s">
        <v>478</v>
      </c>
      <c r="V87" s="13" t="s">
        <v>479</v>
      </c>
      <c r="W87" s="13"/>
      <c r="X87" s="13"/>
      <c r="Y87" s="64" t="s">
        <v>458</v>
      </c>
      <c r="Z87" s="13" t="s">
        <v>474</v>
      </c>
      <c r="AA87" s="13" t="s">
        <v>678</v>
      </c>
      <c r="AB87" s="13" t="s">
        <v>573</v>
      </c>
      <c r="AC87" s="88">
        <f>1285/1900*100</f>
        <v>67.631578947368425</v>
      </c>
    </row>
    <row r="88" spans="1:29" x14ac:dyDescent="0.25">
      <c r="A88" s="83">
        <v>84</v>
      </c>
      <c r="B88" s="4" t="s">
        <v>268</v>
      </c>
      <c r="C88" s="4" t="s">
        <v>361</v>
      </c>
      <c r="D88" s="4" t="s">
        <v>123</v>
      </c>
      <c r="E88" s="4">
        <v>578806</v>
      </c>
      <c r="F88" s="83">
        <v>102</v>
      </c>
      <c r="G88" s="4" t="s">
        <v>3</v>
      </c>
      <c r="H88" s="4" t="s">
        <v>8</v>
      </c>
      <c r="I88" s="4"/>
      <c r="J88" s="4" t="s">
        <v>7</v>
      </c>
      <c r="K88" s="6">
        <v>36618</v>
      </c>
      <c r="L88" s="4">
        <v>9521300674</v>
      </c>
      <c r="M88" s="4">
        <v>7573841389</v>
      </c>
      <c r="N88" s="4">
        <v>7357791103</v>
      </c>
      <c r="O88" s="24">
        <v>44874</v>
      </c>
      <c r="P88" s="24">
        <v>44874</v>
      </c>
      <c r="Q88" s="12" t="s">
        <v>455</v>
      </c>
      <c r="R88" s="63">
        <v>243641039482</v>
      </c>
      <c r="S88" s="77" t="s">
        <v>98</v>
      </c>
      <c r="T88" s="13" t="s">
        <v>480</v>
      </c>
      <c r="U88" s="13" t="s">
        <v>495</v>
      </c>
      <c r="V88" s="13" t="s">
        <v>479</v>
      </c>
      <c r="W88" s="13"/>
      <c r="X88" s="13"/>
      <c r="Y88" s="13" t="s">
        <v>458</v>
      </c>
      <c r="Z88" s="13" t="s">
        <v>474</v>
      </c>
      <c r="AA88" s="13" t="s">
        <v>663</v>
      </c>
      <c r="AB88" s="13" t="s">
        <v>614</v>
      </c>
      <c r="AC88" s="88">
        <f>887/1800*100</f>
        <v>49.277777777777779</v>
      </c>
    </row>
    <row r="89" spans="1:29" x14ac:dyDescent="0.25">
      <c r="A89" s="83">
        <v>85</v>
      </c>
      <c r="B89" s="4" t="s">
        <v>291</v>
      </c>
      <c r="C89" s="4" t="s">
        <v>290</v>
      </c>
      <c r="D89" s="4" t="s">
        <v>289</v>
      </c>
      <c r="E89" s="4">
        <v>602232</v>
      </c>
      <c r="F89" s="83">
        <v>61</v>
      </c>
      <c r="G89" s="4" t="s">
        <v>3</v>
      </c>
      <c r="H89" s="4" t="s">
        <v>8</v>
      </c>
      <c r="I89" s="4" t="s">
        <v>16</v>
      </c>
      <c r="J89" s="4" t="s">
        <v>15</v>
      </c>
      <c r="K89" s="6">
        <v>34397</v>
      </c>
      <c r="L89" s="4">
        <v>7869235618</v>
      </c>
      <c r="M89" s="4">
        <v>6232785618</v>
      </c>
      <c r="N89" s="4">
        <v>9828015377</v>
      </c>
      <c r="O89" s="24">
        <v>44849</v>
      </c>
      <c r="P89" s="24">
        <v>44849</v>
      </c>
      <c r="Q89" s="12" t="s">
        <v>318</v>
      </c>
      <c r="R89" s="63">
        <v>948532728176</v>
      </c>
      <c r="S89" s="77" t="s">
        <v>98</v>
      </c>
      <c r="T89" s="13" t="s">
        <v>480</v>
      </c>
      <c r="U89" s="13" t="s">
        <v>495</v>
      </c>
      <c r="V89" s="13" t="s">
        <v>568</v>
      </c>
      <c r="W89" s="13"/>
      <c r="X89" s="13"/>
      <c r="Y89" s="13" t="s">
        <v>458</v>
      </c>
      <c r="Z89" s="13" t="s">
        <v>568</v>
      </c>
      <c r="AA89" s="13" t="s">
        <v>709</v>
      </c>
      <c r="AB89" s="13" t="s">
        <v>567</v>
      </c>
      <c r="AC89" s="88">
        <f>1251/1900*100</f>
        <v>65.84210526315789</v>
      </c>
    </row>
    <row r="90" spans="1:29" x14ac:dyDescent="0.25">
      <c r="A90" s="83">
        <v>86</v>
      </c>
      <c r="B90" s="4" t="s">
        <v>122</v>
      </c>
      <c r="C90" s="4" t="s">
        <v>121</v>
      </c>
      <c r="D90" s="4" t="s">
        <v>120</v>
      </c>
      <c r="E90" s="4">
        <v>579426</v>
      </c>
      <c r="F90" s="83">
        <v>46</v>
      </c>
      <c r="G90" s="4" t="s">
        <v>3</v>
      </c>
      <c r="H90" s="4" t="s">
        <v>49</v>
      </c>
      <c r="I90" s="4"/>
      <c r="J90" s="4" t="s">
        <v>48</v>
      </c>
      <c r="K90" s="6">
        <v>36399</v>
      </c>
      <c r="L90" s="4">
        <v>9602217778</v>
      </c>
      <c r="M90" s="4">
        <v>7737442948</v>
      </c>
      <c r="N90" s="4">
        <v>8529323758</v>
      </c>
      <c r="O90" s="24">
        <v>44849</v>
      </c>
      <c r="P90" s="24">
        <v>44849</v>
      </c>
      <c r="Q90" s="12" t="s">
        <v>318</v>
      </c>
      <c r="R90" s="63">
        <v>876582998037</v>
      </c>
      <c r="S90" s="77" t="s">
        <v>98</v>
      </c>
      <c r="T90" s="13" t="s">
        <v>480</v>
      </c>
      <c r="U90" s="13" t="s">
        <v>500</v>
      </c>
      <c r="V90" s="13" t="s">
        <v>496</v>
      </c>
      <c r="W90" s="13"/>
      <c r="X90" s="13"/>
      <c r="Y90" s="13" t="s">
        <v>458</v>
      </c>
      <c r="Z90" s="13" t="s">
        <v>474</v>
      </c>
      <c r="AA90" s="13" t="s">
        <v>537</v>
      </c>
      <c r="AB90" s="13" t="s">
        <v>538</v>
      </c>
      <c r="AC90" s="88">
        <f>950/1800*100</f>
        <v>52.777777777777779</v>
      </c>
    </row>
    <row r="91" spans="1:29" x14ac:dyDescent="0.25">
      <c r="A91" s="83">
        <v>87</v>
      </c>
      <c r="B91" s="4" t="s">
        <v>294</v>
      </c>
      <c r="C91" s="4" t="s">
        <v>293</v>
      </c>
      <c r="D91" s="4" t="s">
        <v>292</v>
      </c>
      <c r="E91" s="4">
        <v>601636</v>
      </c>
      <c r="F91" s="83">
        <v>25</v>
      </c>
      <c r="G91" s="4" t="s">
        <v>3</v>
      </c>
      <c r="H91" s="4" t="s">
        <v>17</v>
      </c>
      <c r="I91" s="4"/>
      <c r="J91" s="4" t="s">
        <v>15</v>
      </c>
      <c r="K91" s="6">
        <v>37159</v>
      </c>
      <c r="L91" s="4">
        <v>7742762456</v>
      </c>
      <c r="M91" s="4">
        <v>8890676456</v>
      </c>
      <c r="N91" s="4">
        <v>7014013560</v>
      </c>
      <c r="O91" s="24">
        <v>44848</v>
      </c>
      <c r="P91" s="24">
        <v>44848</v>
      </c>
      <c r="Q91" s="12" t="s">
        <v>318</v>
      </c>
      <c r="R91" s="63">
        <v>674642807044</v>
      </c>
      <c r="S91" s="77" t="s">
        <v>98</v>
      </c>
      <c r="T91" s="13" t="s">
        <v>527</v>
      </c>
      <c r="U91" s="13" t="s">
        <v>500</v>
      </c>
      <c r="V91" s="13" t="s">
        <v>479</v>
      </c>
      <c r="W91" s="13"/>
      <c r="X91" s="13"/>
      <c r="Y91" s="13" t="s">
        <v>458</v>
      </c>
      <c r="Z91" s="13" t="s">
        <v>474</v>
      </c>
      <c r="AA91" s="13" t="s">
        <v>540</v>
      </c>
      <c r="AB91" s="13" t="s">
        <v>539</v>
      </c>
      <c r="AC91" s="88">
        <f>1348/1900*100</f>
        <v>70.94736842105263</v>
      </c>
    </row>
    <row r="92" spans="1:29" x14ac:dyDescent="0.25">
      <c r="A92" s="83">
        <v>88</v>
      </c>
      <c r="B92" s="4" t="s">
        <v>714</v>
      </c>
      <c r="C92" s="4" t="s">
        <v>621</v>
      </c>
      <c r="D92" s="4" t="s">
        <v>622</v>
      </c>
      <c r="E92" s="4">
        <v>600757</v>
      </c>
      <c r="F92" s="16">
        <v>118</v>
      </c>
      <c r="G92" s="4" t="s">
        <v>3</v>
      </c>
      <c r="H92" s="4" t="s">
        <v>8</v>
      </c>
      <c r="I92" s="16"/>
      <c r="J92" s="4" t="s">
        <v>7</v>
      </c>
      <c r="K92" s="6">
        <v>37275</v>
      </c>
      <c r="L92" s="4">
        <v>9783141472</v>
      </c>
      <c r="M92" s="4">
        <v>6367939368</v>
      </c>
      <c r="N92" s="4">
        <v>9983701220</v>
      </c>
      <c r="O92" s="24">
        <v>44888</v>
      </c>
      <c r="P92" s="24">
        <v>44888</v>
      </c>
      <c r="Q92" s="12" t="s">
        <v>711</v>
      </c>
      <c r="R92" s="63">
        <v>538706969566</v>
      </c>
      <c r="S92" s="4" t="s">
        <v>30</v>
      </c>
      <c r="T92" s="13" t="s">
        <v>484</v>
      </c>
      <c r="U92" s="13" t="s">
        <v>489</v>
      </c>
      <c r="V92" s="13" t="s">
        <v>490</v>
      </c>
      <c r="W92" s="13"/>
      <c r="X92" s="13"/>
      <c r="Y92" s="13" t="s">
        <v>491</v>
      </c>
      <c r="Z92" s="13" t="s">
        <v>492</v>
      </c>
      <c r="AA92" s="13" t="s">
        <v>713</v>
      </c>
      <c r="AB92" s="13" t="s">
        <v>712</v>
      </c>
      <c r="AC92" s="88">
        <f>1429/2125*100</f>
        <v>67.247058823529414</v>
      </c>
    </row>
    <row r="93" spans="1:29" x14ac:dyDescent="0.25">
      <c r="A93" s="83">
        <v>89</v>
      </c>
      <c r="B93" s="4" t="s">
        <v>85</v>
      </c>
      <c r="C93" s="4" t="s">
        <v>84</v>
      </c>
      <c r="D93" s="4" t="s">
        <v>83</v>
      </c>
      <c r="E93" s="4">
        <v>602648</v>
      </c>
      <c r="F93" s="83">
        <v>7</v>
      </c>
      <c r="G93" s="4" t="s">
        <v>3</v>
      </c>
      <c r="H93" s="4" t="s">
        <v>8</v>
      </c>
      <c r="I93" s="4"/>
      <c r="J93" s="4" t="s">
        <v>15</v>
      </c>
      <c r="K93" s="6">
        <v>36768</v>
      </c>
      <c r="L93" s="4">
        <v>9521416699</v>
      </c>
      <c r="M93" s="4">
        <v>9928608670</v>
      </c>
      <c r="N93" s="4">
        <v>9024905892</v>
      </c>
      <c r="O93" s="24">
        <v>44846</v>
      </c>
      <c r="P93" s="24">
        <v>44846</v>
      </c>
      <c r="Q93" s="12" t="s">
        <v>318</v>
      </c>
      <c r="R93" s="63">
        <v>939212927478</v>
      </c>
      <c r="S93" s="77" t="s">
        <v>30</v>
      </c>
      <c r="T93" s="13" t="s">
        <v>489</v>
      </c>
      <c r="U93" s="13" t="s">
        <v>490</v>
      </c>
      <c r="V93" s="13" t="s">
        <v>484</v>
      </c>
      <c r="W93" s="13"/>
      <c r="X93" s="13"/>
      <c r="Y93" s="13" t="s">
        <v>491</v>
      </c>
      <c r="Z93" s="13" t="s">
        <v>492</v>
      </c>
      <c r="AA93" s="13" t="s">
        <v>509</v>
      </c>
      <c r="AB93" s="13" t="s">
        <v>508</v>
      </c>
      <c r="AC93" s="88">
        <f>1743/2125*100</f>
        <v>82.023529411764713</v>
      </c>
    </row>
    <row r="94" spans="1:29" x14ac:dyDescent="0.25">
      <c r="A94" s="83">
        <v>90</v>
      </c>
      <c r="B94" s="4" t="s">
        <v>82</v>
      </c>
      <c r="C94" s="4" t="s">
        <v>81</v>
      </c>
      <c r="D94" s="4" t="s">
        <v>80</v>
      </c>
      <c r="E94" s="4">
        <v>601039</v>
      </c>
      <c r="F94" s="83">
        <v>86</v>
      </c>
      <c r="G94" s="4" t="s">
        <v>3</v>
      </c>
      <c r="H94" s="4" t="s">
        <v>8</v>
      </c>
      <c r="I94" s="4" t="s">
        <v>16</v>
      </c>
      <c r="J94" s="4" t="s">
        <v>15</v>
      </c>
      <c r="K94" s="6">
        <v>37522</v>
      </c>
      <c r="L94" s="4">
        <v>9929940975</v>
      </c>
      <c r="M94" s="4">
        <v>8278664230</v>
      </c>
      <c r="N94" s="4">
        <v>9929940975</v>
      </c>
      <c r="O94" s="24">
        <v>44865</v>
      </c>
      <c r="P94" s="24">
        <v>44865</v>
      </c>
      <c r="Q94" s="12" t="s">
        <v>318</v>
      </c>
      <c r="R94" s="63">
        <v>244485287968</v>
      </c>
      <c r="S94" s="77" t="s">
        <v>30</v>
      </c>
      <c r="T94" s="13" t="s">
        <v>483</v>
      </c>
      <c r="U94" s="13" t="s">
        <v>484</v>
      </c>
      <c r="V94" s="13" t="s">
        <v>485</v>
      </c>
      <c r="W94" s="13"/>
      <c r="X94" s="13"/>
      <c r="Y94" s="13" t="s">
        <v>464</v>
      </c>
      <c r="Z94" s="13" t="s">
        <v>463</v>
      </c>
      <c r="AA94" s="13" t="s">
        <v>702</v>
      </c>
      <c r="AB94" s="13" t="s">
        <v>589</v>
      </c>
      <c r="AC94" s="88">
        <f>1628/2125*100</f>
        <v>76.611764705882351</v>
      </c>
    </row>
    <row r="95" spans="1:29" x14ac:dyDescent="0.25">
      <c r="A95" s="83">
        <v>91</v>
      </c>
      <c r="B95" s="4" t="s">
        <v>283</v>
      </c>
      <c r="C95" s="4" t="s">
        <v>282</v>
      </c>
      <c r="D95" s="4" t="s">
        <v>281</v>
      </c>
      <c r="E95" s="4">
        <v>602854</v>
      </c>
      <c r="F95" s="83">
        <v>71</v>
      </c>
      <c r="G95" s="4" t="s">
        <v>3</v>
      </c>
      <c r="H95" s="4" t="s">
        <v>49</v>
      </c>
      <c r="I95" s="4"/>
      <c r="J95" s="4" t="s">
        <v>15</v>
      </c>
      <c r="K95" s="6">
        <v>36896</v>
      </c>
      <c r="L95" s="4">
        <v>8209801275</v>
      </c>
      <c r="M95" s="4">
        <v>9602685075</v>
      </c>
      <c r="N95" s="4">
        <v>9649203023</v>
      </c>
      <c r="O95" s="24">
        <v>44852</v>
      </c>
      <c r="P95" s="24">
        <v>44852</v>
      </c>
      <c r="Q95" s="12" t="s">
        <v>318</v>
      </c>
      <c r="R95" s="63">
        <v>566920415526</v>
      </c>
      <c r="S95" s="77" t="s">
        <v>98</v>
      </c>
      <c r="T95" s="13" t="s">
        <v>480</v>
      </c>
      <c r="U95" s="13" t="s">
        <v>478</v>
      </c>
      <c r="V95" s="13" t="s">
        <v>479</v>
      </c>
      <c r="W95" s="13"/>
      <c r="X95" s="13"/>
      <c r="Y95" s="64" t="s">
        <v>458</v>
      </c>
      <c r="Z95" s="13" t="s">
        <v>474</v>
      </c>
      <c r="AA95" s="13" t="s">
        <v>682</v>
      </c>
      <c r="AB95" s="13" t="s">
        <v>578</v>
      </c>
      <c r="AC95" s="88">
        <f>1104/1900*100</f>
        <v>58.10526315789474</v>
      </c>
    </row>
    <row r="96" spans="1:29" x14ac:dyDescent="0.25">
      <c r="A96" s="83">
        <v>92</v>
      </c>
      <c r="B96" s="4" t="s">
        <v>104</v>
      </c>
      <c r="C96" s="4" t="s">
        <v>103</v>
      </c>
      <c r="D96" s="4" t="s">
        <v>102</v>
      </c>
      <c r="E96" s="4">
        <v>542105</v>
      </c>
      <c r="F96" s="83">
        <v>92</v>
      </c>
      <c r="G96" s="4" t="s">
        <v>3</v>
      </c>
      <c r="H96" s="4" t="s">
        <v>37</v>
      </c>
      <c r="I96" s="4"/>
      <c r="J96" s="4" t="s">
        <v>41</v>
      </c>
      <c r="K96" s="6">
        <v>36920</v>
      </c>
      <c r="L96" s="4">
        <v>7665493098</v>
      </c>
      <c r="M96" s="4">
        <v>6350131553</v>
      </c>
      <c r="N96" s="4">
        <v>7877409803</v>
      </c>
      <c r="O96" s="24">
        <v>44865</v>
      </c>
      <c r="P96" s="24">
        <v>44865</v>
      </c>
      <c r="Q96" s="12" t="s">
        <v>318</v>
      </c>
      <c r="R96" s="68">
        <v>980751718612</v>
      </c>
      <c r="S96" s="77" t="s">
        <v>98</v>
      </c>
      <c r="T96" s="13" t="s">
        <v>480</v>
      </c>
      <c r="U96" s="13" t="s">
        <v>555</v>
      </c>
      <c r="V96" s="13" t="s">
        <v>500</v>
      </c>
      <c r="W96" s="13"/>
      <c r="X96" s="13"/>
      <c r="Y96" s="13" t="s">
        <v>458</v>
      </c>
      <c r="Z96" s="13" t="s">
        <v>555</v>
      </c>
      <c r="AA96" s="13" t="s">
        <v>689</v>
      </c>
      <c r="AB96" s="69" t="s">
        <v>584</v>
      </c>
      <c r="AC96" s="88">
        <f>1344/2200*100</f>
        <v>61.090909090909093</v>
      </c>
    </row>
    <row r="97" spans="1:36" ht="16.5" customHeight="1" x14ac:dyDescent="0.25">
      <c r="A97" s="83">
        <v>93</v>
      </c>
      <c r="B97" s="4" t="s">
        <v>211</v>
      </c>
      <c r="C97" s="4" t="s">
        <v>210</v>
      </c>
      <c r="D97" s="4" t="s">
        <v>99</v>
      </c>
      <c r="E97" s="4">
        <v>574443</v>
      </c>
      <c r="F97" s="83">
        <v>90</v>
      </c>
      <c r="G97" s="4" t="s">
        <v>3</v>
      </c>
      <c r="H97" s="4" t="s">
        <v>8</v>
      </c>
      <c r="I97" s="4"/>
      <c r="J97" s="4" t="s">
        <v>7</v>
      </c>
      <c r="K97" s="6">
        <v>37080</v>
      </c>
      <c r="L97" s="4">
        <v>8000295443</v>
      </c>
      <c r="M97" s="4">
        <v>9982554866</v>
      </c>
      <c r="N97" s="4">
        <v>9509552189</v>
      </c>
      <c r="O97" s="24">
        <v>44865</v>
      </c>
      <c r="P97" s="24">
        <v>44865</v>
      </c>
      <c r="Q97" s="12" t="s">
        <v>318</v>
      </c>
      <c r="R97" s="63">
        <v>654754874454</v>
      </c>
      <c r="S97" s="77" t="s">
        <v>98</v>
      </c>
      <c r="T97" s="13" t="s">
        <v>480</v>
      </c>
      <c r="U97" s="13" t="s">
        <v>500</v>
      </c>
      <c r="V97" s="13" t="s">
        <v>479</v>
      </c>
      <c r="W97" s="13"/>
      <c r="X97" s="13"/>
      <c r="Y97" s="13" t="s">
        <v>458</v>
      </c>
      <c r="Z97" s="13" t="s">
        <v>474</v>
      </c>
      <c r="AA97" s="13" t="s">
        <v>705</v>
      </c>
      <c r="AB97" s="12" t="s">
        <v>704</v>
      </c>
      <c r="AC97" s="88">
        <f>1074/1900*100</f>
        <v>56.526315789473678</v>
      </c>
    </row>
    <row r="98" spans="1:36" ht="16.5" customHeight="1" x14ac:dyDescent="0.25">
      <c r="A98" s="83">
        <v>94</v>
      </c>
      <c r="B98" s="4" t="s">
        <v>365</v>
      </c>
      <c r="C98" s="4" t="s">
        <v>366</v>
      </c>
      <c r="D98" s="4" t="s">
        <v>367</v>
      </c>
      <c r="E98" s="4">
        <v>891580</v>
      </c>
      <c r="F98" s="83">
        <v>96</v>
      </c>
      <c r="G98" s="4" t="s">
        <v>3</v>
      </c>
      <c r="H98" s="4" t="s">
        <v>8</v>
      </c>
      <c r="I98" s="4"/>
      <c r="J98" s="4" t="s">
        <v>7</v>
      </c>
      <c r="K98" s="6">
        <v>35888</v>
      </c>
      <c r="L98" s="4">
        <v>8503959578</v>
      </c>
      <c r="M98" s="4">
        <v>6378405745</v>
      </c>
      <c r="N98" s="4" t="s">
        <v>674</v>
      </c>
      <c r="O98" s="24">
        <v>44872</v>
      </c>
      <c r="P98" s="24">
        <v>44872</v>
      </c>
      <c r="Q98" s="12" t="s">
        <v>455</v>
      </c>
      <c r="R98" s="63">
        <v>306027153628</v>
      </c>
      <c r="S98" s="77" t="s">
        <v>98</v>
      </c>
      <c r="T98" s="13" t="s">
        <v>480</v>
      </c>
      <c r="U98" s="13" t="s">
        <v>517</v>
      </c>
      <c r="V98" s="13" t="s">
        <v>479</v>
      </c>
      <c r="W98" s="13"/>
      <c r="X98" s="13"/>
      <c r="Y98" s="13" t="s">
        <v>458</v>
      </c>
      <c r="Z98" s="13" t="s">
        <v>479</v>
      </c>
      <c r="AA98" s="13" t="s">
        <v>642</v>
      </c>
      <c r="AB98" s="13" t="s">
        <v>605</v>
      </c>
      <c r="AC98" s="88">
        <f>920/1900*100</f>
        <v>48.421052631578945</v>
      </c>
    </row>
    <row r="99" spans="1:36" ht="16.5" customHeight="1" x14ac:dyDescent="0.25">
      <c r="A99" s="83">
        <v>95</v>
      </c>
      <c r="B99" s="4" t="s">
        <v>110</v>
      </c>
      <c r="C99" s="4" t="s">
        <v>109</v>
      </c>
      <c r="D99" s="4" t="s">
        <v>108</v>
      </c>
      <c r="E99" s="4">
        <v>867716</v>
      </c>
      <c r="F99" s="83">
        <v>11</v>
      </c>
      <c r="G99" s="4" t="s">
        <v>3</v>
      </c>
      <c r="H99" s="4" t="s">
        <v>49</v>
      </c>
      <c r="I99" s="4"/>
      <c r="J99" s="4" t="s">
        <v>48</v>
      </c>
      <c r="K99" s="6">
        <v>34868</v>
      </c>
      <c r="L99" s="4">
        <v>9509104056</v>
      </c>
      <c r="M99" s="4">
        <v>9024119575</v>
      </c>
      <c r="N99" s="4">
        <v>8302780137</v>
      </c>
      <c r="O99" s="24">
        <v>44846</v>
      </c>
      <c r="P99" s="24">
        <v>44846</v>
      </c>
      <c r="Q99" s="12" t="s">
        <v>318</v>
      </c>
      <c r="R99" s="63">
        <v>958221263137</v>
      </c>
      <c r="S99" s="77" t="s">
        <v>98</v>
      </c>
      <c r="T99" s="13" t="s">
        <v>480</v>
      </c>
      <c r="U99" s="13" t="s">
        <v>479</v>
      </c>
      <c r="V99" s="13" t="s">
        <v>496</v>
      </c>
      <c r="W99" s="13"/>
      <c r="X99" s="13"/>
      <c r="Y99" s="13" t="s">
        <v>458</v>
      </c>
      <c r="Z99" s="13" t="s">
        <v>474</v>
      </c>
      <c r="AA99" s="13" t="s">
        <v>497</v>
      </c>
      <c r="AB99" s="13" t="s">
        <v>498</v>
      </c>
      <c r="AC99" s="88">
        <f>1053/1900*100</f>
        <v>55.421052631578945</v>
      </c>
    </row>
    <row r="100" spans="1:36" ht="16.5" customHeight="1" x14ac:dyDescent="0.25">
      <c r="A100" s="83">
        <v>96</v>
      </c>
      <c r="B100" s="4" t="s">
        <v>297</v>
      </c>
      <c r="C100" s="4" t="s">
        <v>296</v>
      </c>
      <c r="D100" s="4" t="s">
        <v>295</v>
      </c>
      <c r="E100" s="4">
        <v>602869</v>
      </c>
      <c r="F100" s="61">
        <v>2</v>
      </c>
      <c r="G100" s="4" t="s">
        <v>3</v>
      </c>
      <c r="H100" s="4" t="s">
        <v>2</v>
      </c>
      <c r="I100" s="4"/>
      <c r="J100" s="4" t="s">
        <v>15</v>
      </c>
      <c r="K100" s="6">
        <v>37282</v>
      </c>
      <c r="L100" s="4">
        <v>9462561612</v>
      </c>
      <c r="M100" s="4">
        <v>9653814822</v>
      </c>
      <c r="N100" s="4">
        <v>9460711386</v>
      </c>
      <c r="O100" s="24">
        <v>44845</v>
      </c>
      <c r="P100" s="24">
        <v>44845</v>
      </c>
      <c r="Q100" s="12" t="s">
        <v>318</v>
      </c>
      <c r="R100" s="63">
        <v>849399063638</v>
      </c>
      <c r="S100" s="77" t="s">
        <v>98</v>
      </c>
      <c r="T100" s="13" t="s">
        <v>517</v>
      </c>
      <c r="U100" s="13" t="s">
        <v>500</v>
      </c>
      <c r="V100" s="13" t="s">
        <v>478</v>
      </c>
      <c r="W100" s="13"/>
      <c r="X100" s="13"/>
      <c r="Y100" s="13" t="s">
        <v>517</v>
      </c>
      <c r="Z100" s="13" t="s">
        <v>720</v>
      </c>
      <c r="AA100" s="13" t="s">
        <v>519</v>
      </c>
      <c r="AB100" s="13" t="s">
        <v>518</v>
      </c>
      <c r="AC100" s="88">
        <f>1384/1900*100</f>
        <v>72.84210526315789</v>
      </c>
    </row>
    <row r="101" spans="1:36" ht="16.5" customHeight="1" x14ac:dyDescent="0.25">
      <c r="A101" s="83">
        <v>97</v>
      </c>
      <c r="B101" s="4" t="s">
        <v>273</v>
      </c>
      <c r="C101" s="4" t="s">
        <v>272</v>
      </c>
      <c r="D101" s="4" t="s">
        <v>271</v>
      </c>
      <c r="E101" s="4">
        <v>600333</v>
      </c>
      <c r="F101" s="83">
        <v>48</v>
      </c>
      <c r="G101" s="4" t="s">
        <v>3</v>
      </c>
      <c r="H101" s="4" t="s">
        <v>49</v>
      </c>
      <c r="I101" s="4"/>
      <c r="J101" s="4" t="s">
        <v>15</v>
      </c>
      <c r="K101" s="6">
        <v>37600</v>
      </c>
      <c r="L101" s="4">
        <v>9660414128</v>
      </c>
      <c r="M101" s="4">
        <v>6378822059</v>
      </c>
      <c r="N101" s="4">
        <v>8302065823</v>
      </c>
      <c r="O101" s="24">
        <v>44849</v>
      </c>
      <c r="P101" s="24">
        <v>44849</v>
      </c>
      <c r="Q101" s="12" t="s">
        <v>318</v>
      </c>
      <c r="R101" s="63">
        <v>618692577787</v>
      </c>
      <c r="S101" s="77" t="s">
        <v>98</v>
      </c>
      <c r="T101" s="13" t="s">
        <v>480</v>
      </c>
      <c r="U101" s="13" t="s">
        <v>478</v>
      </c>
      <c r="V101" s="13" t="s">
        <v>479</v>
      </c>
      <c r="W101" s="13"/>
      <c r="X101" s="13"/>
      <c r="Y101" s="64" t="s">
        <v>458</v>
      </c>
      <c r="Z101" s="13" t="s">
        <v>474</v>
      </c>
      <c r="AA101" s="13" t="s">
        <v>545</v>
      </c>
      <c r="AB101" s="13" t="s">
        <v>546</v>
      </c>
      <c r="AC101" s="88">
        <f>1379/1900*100</f>
        <v>72.578947368421055</v>
      </c>
    </row>
    <row r="102" spans="1:36" ht="16.5" customHeight="1" x14ac:dyDescent="0.25">
      <c r="A102" s="83">
        <v>98</v>
      </c>
      <c r="B102" s="4" t="s">
        <v>55</v>
      </c>
      <c r="C102" s="4" t="s">
        <v>54</v>
      </c>
      <c r="D102" s="4" t="s">
        <v>53</v>
      </c>
      <c r="E102" s="4">
        <v>602032</v>
      </c>
      <c r="F102" s="83">
        <v>21</v>
      </c>
      <c r="G102" s="4" t="s">
        <v>3</v>
      </c>
      <c r="H102" s="4" t="s">
        <v>49</v>
      </c>
      <c r="I102" s="4"/>
      <c r="J102" s="4" t="s">
        <v>48</v>
      </c>
      <c r="K102" s="6">
        <v>36607</v>
      </c>
      <c r="L102" s="4">
        <v>9784642315</v>
      </c>
      <c r="M102" s="4">
        <v>6378439460</v>
      </c>
      <c r="N102" s="4">
        <v>7627050326</v>
      </c>
      <c r="O102" s="24">
        <v>44847</v>
      </c>
      <c r="P102" s="24">
        <v>44847</v>
      </c>
      <c r="Q102" s="12" t="s">
        <v>318</v>
      </c>
      <c r="R102" s="63">
        <v>297924112757</v>
      </c>
      <c r="S102" s="77" t="s">
        <v>30</v>
      </c>
      <c r="T102" s="13" t="s">
        <v>483</v>
      </c>
      <c r="U102" s="13" t="s">
        <v>485</v>
      </c>
      <c r="V102" s="13" t="s">
        <v>721</v>
      </c>
      <c r="W102" s="13"/>
      <c r="X102" s="13"/>
      <c r="Y102" s="13" t="s">
        <v>464</v>
      </c>
      <c r="Z102" s="13" t="s">
        <v>463</v>
      </c>
      <c r="AA102" s="13" t="s">
        <v>465</v>
      </c>
      <c r="AB102" s="13" t="s">
        <v>473</v>
      </c>
      <c r="AC102" s="74">
        <f>1439/2125*100</f>
        <v>67.71764705882353</v>
      </c>
      <c r="AE102" s="42"/>
      <c r="AF102" s="42"/>
      <c r="AG102" s="42"/>
      <c r="AH102" s="42"/>
      <c r="AI102" s="43"/>
      <c r="AJ102" s="42"/>
    </row>
    <row r="103" spans="1:36" ht="16.5" customHeight="1" x14ac:dyDescent="0.25">
      <c r="A103" s="83">
        <v>99</v>
      </c>
      <c r="B103" s="4" t="s">
        <v>241</v>
      </c>
      <c r="C103" s="4" t="s">
        <v>240</v>
      </c>
      <c r="D103" s="4" t="s">
        <v>239</v>
      </c>
      <c r="E103" s="4">
        <v>600965</v>
      </c>
      <c r="F103" s="83">
        <v>53</v>
      </c>
      <c r="G103" s="4" t="s">
        <v>3</v>
      </c>
      <c r="H103" s="4" t="s">
        <v>17</v>
      </c>
      <c r="I103" s="4"/>
      <c r="J103" s="4" t="s">
        <v>15</v>
      </c>
      <c r="K103" s="6">
        <v>31051</v>
      </c>
      <c r="L103" s="4">
        <v>9829319843</v>
      </c>
      <c r="M103" s="4">
        <v>9079820028</v>
      </c>
      <c r="N103" s="4">
        <v>9587327364</v>
      </c>
      <c r="O103" s="24">
        <v>44849</v>
      </c>
      <c r="P103" s="24">
        <v>44849</v>
      </c>
      <c r="Q103" s="12" t="s">
        <v>318</v>
      </c>
      <c r="R103" s="63">
        <v>414463415744</v>
      </c>
      <c r="S103" s="77" t="s">
        <v>98</v>
      </c>
      <c r="T103" s="13" t="s">
        <v>480</v>
      </c>
      <c r="U103" s="13" t="s">
        <v>478</v>
      </c>
      <c r="V103" s="13" t="s">
        <v>479</v>
      </c>
      <c r="W103" s="13"/>
      <c r="X103" s="13"/>
      <c r="Y103" s="13" t="s">
        <v>458</v>
      </c>
      <c r="Z103" s="13" t="s">
        <v>474</v>
      </c>
      <c r="AA103" s="13" t="s">
        <v>680</v>
      </c>
      <c r="AB103" s="13" t="s">
        <v>575</v>
      </c>
      <c r="AC103" s="88">
        <f>805/1800*100</f>
        <v>44.722222222222221</v>
      </c>
    </row>
    <row r="112" spans="1:36" ht="27" customHeight="1" x14ac:dyDescent="0.25">
      <c r="AB112" s="42"/>
    </row>
    <row r="113" spans="1:28" ht="18" x14ac:dyDescent="0.25">
      <c r="A113" s="261" t="s">
        <v>312</v>
      </c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263"/>
      <c r="M113" s="75"/>
      <c r="N113" s="75"/>
      <c r="R113" s="42"/>
      <c r="S113" s="42"/>
      <c r="T113" s="42"/>
      <c r="U113" s="42"/>
      <c r="V113" s="42"/>
      <c r="W113" s="42"/>
      <c r="X113" s="42"/>
      <c r="Y113" s="43"/>
      <c r="Z113" s="42"/>
      <c r="AB113" s="42"/>
    </row>
    <row r="114" spans="1:28" x14ac:dyDescent="0.25">
      <c r="A114" s="284"/>
      <c r="B114" s="285"/>
      <c r="C114" s="285"/>
      <c r="F114"/>
      <c r="I114"/>
      <c r="J114"/>
      <c r="K114"/>
      <c r="L114" s="66"/>
      <c r="M114" s="56"/>
      <c r="N114" s="56"/>
    </row>
    <row r="115" spans="1:28" x14ac:dyDescent="0.25">
      <c r="A115" s="282"/>
      <c r="B115" s="283"/>
      <c r="C115" s="283"/>
      <c r="D115" s="56"/>
      <c r="E115" s="56"/>
      <c r="F115" s="56"/>
      <c r="G115" s="56"/>
      <c r="H115" s="56"/>
      <c r="I115" s="56"/>
      <c r="J115" s="56"/>
      <c r="K115" s="56"/>
      <c r="L115" s="66"/>
      <c r="M115" s="56"/>
      <c r="N115" s="56"/>
    </row>
    <row r="116" spans="1:28" x14ac:dyDescent="0.25">
      <c r="A116" s="234" t="s">
        <v>311</v>
      </c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76"/>
      <c r="N116" s="76"/>
    </row>
    <row r="117" spans="1:28" x14ac:dyDescent="0.25">
      <c r="A117" s="234" t="s">
        <v>637</v>
      </c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76"/>
      <c r="N117" s="76"/>
    </row>
    <row r="118" spans="1:28" ht="22.5" x14ac:dyDescent="0.25">
      <c r="A118" s="4" t="s">
        <v>309</v>
      </c>
      <c r="B118" s="4" t="s">
        <v>307</v>
      </c>
      <c r="C118" s="4" t="s">
        <v>306</v>
      </c>
      <c r="D118" s="4" t="s">
        <v>308</v>
      </c>
      <c r="E118" s="4" t="s">
        <v>305</v>
      </c>
      <c r="F118" s="4" t="s">
        <v>304</v>
      </c>
      <c r="G118" s="4" t="s">
        <v>303</v>
      </c>
      <c r="H118" s="4" t="s">
        <v>302</v>
      </c>
      <c r="I118" s="4" t="s">
        <v>301</v>
      </c>
      <c r="J118" s="4" t="s">
        <v>300</v>
      </c>
      <c r="K118" s="4" t="s">
        <v>299</v>
      </c>
      <c r="L118" s="4" t="s">
        <v>298</v>
      </c>
      <c r="M118" s="42"/>
      <c r="N118" s="42"/>
    </row>
    <row r="119" spans="1:28" ht="22.5" x14ac:dyDescent="0.25">
      <c r="A119" s="83">
        <v>1</v>
      </c>
      <c r="B119" s="4" t="s">
        <v>716</v>
      </c>
      <c r="C119" s="4" t="s">
        <v>619</v>
      </c>
      <c r="D119" s="4">
        <v>574285</v>
      </c>
      <c r="E119" s="4" t="s">
        <v>620</v>
      </c>
      <c r="F119" s="4" t="s">
        <v>3</v>
      </c>
      <c r="G119" s="4" t="s">
        <v>8</v>
      </c>
      <c r="H119" s="4"/>
      <c r="I119" s="4"/>
      <c r="J119" s="6">
        <v>35227</v>
      </c>
      <c r="K119" s="4">
        <v>7014326266</v>
      </c>
      <c r="L119" s="4" t="s">
        <v>98</v>
      </c>
      <c r="M119" s="42"/>
      <c r="N119" s="42"/>
    </row>
    <row r="120" spans="1:28" x14ac:dyDescent="0.25">
      <c r="M120" s="42"/>
      <c r="N120" s="42"/>
    </row>
    <row r="124" spans="1:28" x14ac:dyDescent="0.25">
      <c r="G124" s="1"/>
      <c r="H124" s="1"/>
      <c r="I124" s="1"/>
      <c r="J124" s="1"/>
    </row>
    <row r="125" spans="1:28" x14ac:dyDescent="0.25">
      <c r="G125" s="1"/>
      <c r="H125" s="1"/>
      <c r="I125" s="1"/>
    </row>
  </sheetData>
  <mergeCells count="10">
    <mergeCell ref="A117:L117"/>
    <mergeCell ref="A1:U1"/>
    <mergeCell ref="A2:T2"/>
    <mergeCell ref="B3:T3"/>
    <mergeCell ref="T4:X4"/>
    <mergeCell ref="Y4:Z4"/>
    <mergeCell ref="A113:L113"/>
    <mergeCell ref="A114:C114"/>
    <mergeCell ref="A115:C115"/>
    <mergeCell ref="A116:L116"/>
  </mergeCells>
  <pageMargins left="0.72" right="0.19685039370078741" top="0.28000000000000003" bottom="0.27559055118110237" header="0.15748031496062992" footer="0.31496062992125984"/>
  <pageSetup paperSize="9" scale="9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3" workbookViewId="0">
      <selection activeCell="C55" sqref="C55"/>
    </sheetView>
  </sheetViews>
  <sheetFormatPr defaultRowHeight="15" x14ac:dyDescent="0.25"/>
  <cols>
    <col min="1" max="1" width="3.5703125" style="3" customWidth="1"/>
    <col min="2" max="2" width="30.5703125" style="1" customWidth="1"/>
    <col min="3" max="3" width="29.7109375" customWidth="1"/>
    <col min="4" max="4" width="74.42578125" customWidth="1"/>
    <col min="5" max="7" width="8.5703125" customWidth="1"/>
    <col min="10" max="10" width="12.42578125" customWidth="1"/>
    <col min="11" max="11" width="17.140625" customWidth="1"/>
  </cols>
  <sheetData>
    <row r="1" spans="1:4" x14ac:dyDescent="0.25">
      <c r="A1" s="238" t="s">
        <v>311</v>
      </c>
      <c r="B1" s="239"/>
      <c r="C1" s="239"/>
    </row>
    <row r="2" spans="1:4" x14ac:dyDescent="0.25">
      <c r="A2" s="240" t="s">
        <v>313</v>
      </c>
      <c r="B2" s="240"/>
      <c r="C2" s="240"/>
    </row>
    <row r="3" spans="1:4" ht="15.75" x14ac:dyDescent="0.25">
      <c r="B3" s="65" t="s">
        <v>320</v>
      </c>
    </row>
    <row r="4" spans="1:4" ht="22.5" customHeight="1" x14ac:dyDescent="0.25">
      <c r="A4" s="89" t="s">
        <v>309</v>
      </c>
      <c r="B4" s="4" t="s">
        <v>307</v>
      </c>
      <c r="C4" s="4" t="s">
        <v>306</v>
      </c>
      <c r="D4" s="82" t="s">
        <v>456</v>
      </c>
    </row>
    <row r="5" spans="1:4" ht="16.5" customHeight="1" x14ac:dyDescent="0.25">
      <c r="A5" s="89">
        <v>1</v>
      </c>
      <c r="B5" s="4" t="s">
        <v>388</v>
      </c>
      <c r="C5" s="4" t="s">
        <v>389</v>
      </c>
      <c r="D5" s="13" t="s">
        <v>664</v>
      </c>
    </row>
    <row r="6" spans="1:4" ht="16.5" customHeight="1" x14ac:dyDescent="0.25">
      <c r="A6" s="89">
        <v>2</v>
      </c>
      <c r="B6" s="4" t="s">
        <v>374</v>
      </c>
      <c r="C6" s="4" t="s">
        <v>375</v>
      </c>
      <c r="D6" s="13" t="s">
        <v>644</v>
      </c>
    </row>
    <row r="7" spans="1:4" ht="16.5" customHeight="1" x14ac:dyDescent="0.25">
      <c r="A7" s="89">
        <v>3</v>
      </c>
      <c r="B7" s="4" t="s">
        <v>220</v>
      </c>
      <c r="C7" s="4" t="s">
        <v>219</v>
      </c>
      <c r="D7" s="13" t="s">
        <v>558</v>
      </c>
    </row>
    <row r="8" spans="1:4" ht="16.5" customHeight="1" x14ac:dyDescent="0.25">
      <c r="A8" s="89">
        <v>4</v>
      </c>
      <c r="B8" s="4" t="s">
        <v>380</v>
      </c>
      <c r="C8" s="4" t="s">
        <v>381</v>
      </c>
      <c r="D8" s="13" t="s">
        <v>643</v>
      </c>
    </row>
    <row r="9" spans="1:4" ht="16.5" customHeight="1" x14ac:dyDescent="0.25">
      <c r="A9" s="89">
        <v>5</v>
      </c>
      <c r="B9" s="4" t="s">
        <v>415</v>
      </c>
      <c r="C9" s="4" t="s">
        <v>416</v>
      </c>
      <c r="D9" s="13" t="s">
        <v>641</v>
      </c>
    </row>
    <row r="10" spans="1:4" ht="16.5" customHeight="1" x14ac:dyDescent="0.25">
      <c r="A10" s="89">
        <v>6</v>
      </c>
      <c r="B10" s="4" t="s">
        <v>253</v>
      </c>
      <c r="C10" s="4" t="s">
        <v>252</v>
      </c>
      <c r="D10" s="13" t="s">
        <v>703</v>
      </c>
    </row>
    <row r="11" spans="1:4" ht="16.5" customHeight="1" x14ac:dyDescent="0.25">
      <c r="A11" s="89">
        <v>7</v>
      </c>
      <c r="B11" s="4" t="s">
        <v>232</v>
      </c>
      <c r="C11" s="4" t="s">
        <v>231</v>
      </c>
      <c r="D11" s="13" t="s">
        <v>553</v>
      </c>
    </row>
    <row r="12" spans="1:4" ht="16.5" customHeight="1" x14ac:dyDescent="0.25">
      <c r="A12" s="89">
        <v>8</v>
      </c>
      <c r="B12" s="4" t="s">
        <v>729</v>
      </c>
      <c r="C12" s="4" t="s">
        <v>369</v>
      </c>
      <c r="D12" s="14" t="s">
        <v>730</v>
      </c>
    </row>
    <row r="13" spans="1:4" ht="16.5" customHeight="1" x14ac:dyDescent="0.25">
      <c r="A13" s="89">
        <v>9</v>
      </c>
      <c r="B13" s="4" t="s">
        <v>165</v>
      </c>
      <c r="C13" s="4" t="s">
        <v>164</v>
      </c>
      <c r="D13" s="13" t="s">
        <v>698</v>
      </c>
    </row>
    <row r="14" spans="1:4" ht="16.5" customHeight="1" x14ac:dyDescent="0.25">
      <c r="A14" s="89">
        <v>10</v>
      </c>
      <c r="B14" s="4" t="s">
        <v>14</v>
      </c>
      <c r="C14" s="4" t="s">
        <v>13</v>
      </c>
      <c r="D14" s="13" t="s">
        <v>676</v>
      </c>
    </row>
    <row r="15" spans="1:4" ht="16.5" customHeight="1" x14ac:dyDescent="0.25">
      <c r="A15" s="89">
        <v>11</v>
      </c>
      <c r="B15" s="4" t="s">
        <v>257</v>
      </c>
      <c r="C15" s="4" t="s">
        <v>256</v>
      </c>
      <c r="D15" s="13" t="s">
        <v>520</v>
      </c>
    </row>
    <row r="16" spans="1:4" ht="16.5" customHeight="1" x14ac:dyDescent="0.25">
      <c r="A16" s="89">
        <v>12</v>
      </c>
      <c r="B16" s="4" t="s">
        <v>260</v>
      </c>
      <c r="C16" s="4" t="s">
        <v>259</v>
      </c>
      <c r="D16" s="13" t="s">
        <v>687</v>
      </c>
    </row>
    <row r="17" spans="1:4" ht="16.5" customHeight="1" x14ac:dyDescent="0.25">
      <c r="A17" s="89">
        <v>13</v>
      </c>
      <c r="B17" s="4" t="s">
        <v>358</v>
      </c>
      <c r="C17" s="4" t="s">
        <v>359</v>
      </c>
      <c r="D17" s="13" t="s">
        <v>669</v>
      </c>
    </row>
    <row r="18" spans="1:4" ht="16.5" customHeight="1" x14ac:dyDescent="0.25">
      <c r="A18" s="89">
        <v>14</v>
      </c>
      <c r="B18" s="4" t="s">
        <v>154</v>
      </c>
      <c r="C18" s="4" t="s">
        <v>153</v>
      </c>
      <c r="D18" s="13" t="s">
        <v>655</v>
      </c>
    </row>
    <row r="19" spans="1:4" ht="16.5" customHeight="1" x14ac:dyDescent="0.25">
      <c r="A19" s="89">
        <v>15</v>
      </c>
      <c r="B19" s="4" t="s">
        <v>70</v>
      </c>
      <c r="C19" s="4" t="s">
        <v>69</v>
      </c>
      <c r="D19" s="13" t="s">
        <v>493</v>
      </c>
    </row>
    <row r="20" spans="1:4" ht="16.5" customHeight="1" x14ac:dyDescent="0.25">
      <c r="A20" s="89">
        <v>16</v>
      </c>
      <c r="B20" s="4" t="s">
        <v>52</v>
      </c>
      <c r="C20" s="4" t="s">
        <v>51</v>
      </c>
      <c r="D20" s="13" t="s">
        <v>513</v>
      </c>
    </row>
    <row r="21" spans="1:4" ht="16.5" customHeight="1" x14ac:dyDescent="0.25">
      <c r="A21" s="89">
        <v>17</v>
      </c>
      <c r="B21" s="4" t="s">
        <v>391</v>
      </c>
      <c r="C21" s="4" t="s">
        <v>392</v>
      </c>
      <c r="D21" s="13" t="s">
        <v>675</v>
      </c>
    </row>
    <row r="22" spans="1:4" ht="16.5" customHeight="1" x14ac:dyDescent="0.25">
      <c r="A22" s="89">
        <v>18</v>
      </c>
      <c r="B22" s="4" t="s">
        <v>139</v>
      </c>
      <c r="C22" s="4" t="s">
        <v>138</v>
      </c>
      <c r="D22" s="13" t="s">
        <v>685</v>
      </c>
    </row>
    <row r="23" spans="1:4" ht="16.5" customHeight="1" x14ac:dyDescent="0.25">
      <c r="A23" s="89">
        <v>19</v>
      </c>
      <c r="B23" s="4" t="s">
        <v>217</v>
      </c>
      <c r="C23" s="4" t="s">
        <v>216</v>
      </c>
      <c r="D23" s="13" t="s">
        <v>535</v>
      </c>
    </row>
    <row r="24" spans="1:4" ht="16.5" customHeight="1" x14ac:dyDescent="0.25">
      <c r="A24" s="89">
        <v>20</v>
      </c>
      <c r="B24" s="4" t="s">
        <v>276</v>
      </c>
      <c r="C24" s="4" t="s">
        <v>275</v>
      </c>
      <c r="D24" s="13" t="s">
        <v>692</v>
      </c>
    </row>
    <row r="25" spans="1:4" ht="16.5" customHeight="1" x14ac:dyDescent="0.25">
      <c r="A25" s="89">
        <v>21</v>
      </c>
      <c r="B25" s="4" t="s">
        <v>113</v>
      </c>
      <c r="C25" s="4" t="s">
        <v>112</v>
      </c>
      <c r="D25" s="13" t="s">
        <v>677</v>
      </c>
    </row>
    <row r="26" spans="1:4" ht="16.5" customHeight="1" x14ac:dyDescent="0.25">
      <c r="A26" s="89">
        <v>22</v>
      </c>
      <c r="B26" s="4" t="s">
        <v>76</v>
      </c>
      <c r="C26" s="4" t="s">
        <v>75</v>
      </c>
      <c r="D26" s="13" t="s">
        <v>487</v>
      </c>
    </row>
    <row r="27" spans="1:4" ht="16.5" customHeight="1" x14ac:dyDescent="0.25">
      <c r="A27" s="89">
        <v>23</v>
      </c>
      <c r="B27" s="4" t="s">
        <v>101</v>
      </c>
      <c r="C27" s="4" t="s">
        <v>100</v>
      </c>
      <c r="D27" s="13" t="s">
        <v>688</v>
      </c>
    </row>
    <row r="28" spans="1:4" ht="16.5" customHeight="1" x14ac:dyDescent="0.25">
      <c r="A28" s="89">
        <v>24</v>
      </c>
      <c r="B28" s="4" t="s">
        <v>238</v>
      </c>
      <c r="C28" s="4" t="s">
        <v>237</v>
      </c>
      <c r="D28" s="13" t="s">
        <v>501</v>
      </c>
    </row>
    <row r="29" spans="1:4" ht="16.5" customHeight="1" x14ac:dyDescent="0.25">
      <c r="A29" s="89">
        <v>25</v>
      </c>
      <c r="B29" s="4" t="s">
        <v>67</v>
      </c>
      <c r="C29" s="4" t="s">
        <v>66</v>
      </c>
      <c r="D29" s="13" t="s">
        <v>541</v>
      </c>
    </row>
    <row r="30" spans="1:4" ht="16.5" customHeight="1" x14ac:dyDescent="0.25">
      <c r="A30" s="89">
        <v>26</v>
      </c>
      <c r="B30" s="4" t="s">
        <v>412</v>
      </c>
      <c r="C30" s="4" t="s">
        <v>413</v>
      </c>
      <c r="D30" s="13" t="s">
        <v>650</v>
      </c>
    </row>
    <row r="31" spans="1:4" ht="16.5" customHeight="1" x14ac:dyDescent="0.25">
      <c r="A31" s="89">
        <v>27</v>
      </c>
      <c r="B31" s="4" t="s">
        <v>418</v>
      </c>
      <c r="C31" s="4" t="s">
        <v>419</v>
      </c>
      <c r="D31" s="13" t="s">
        <v>649</v>
      </c>
    </row>
    <row r="32" spans="1:4" ht="16.5" customHeight="1" x14ac:dyDescent="0.25">
      <c r="A32" s="89">
        <v>28</v>
      </c>
      <c r="B32" s="4" t="s">
        <v>353</v>
      </c>
      <c r="C32" s="4" t="s">
        <v>354</v>
      </c>
      <c r="D32" s="13" t="s">
        <v>646</v>
      </c>
    </row>
    <row r="33" spans="1:4" ht="16.5" customHeight="1" x14ac:dyDescent="0.25">
      <c r="A33" s="89">
        <v>29</v>
      </c>
      <c r="B33" s="4" t="s">
        <v>525</v>
      </c>
      <c r="C33" s="4" t="s">
        <v>348</v>
      </c>
      <c r="D33" s="13" t="s">
        <v>661</v>
      </c>
    </row>
    <row r="34" spans="1:4" ht="16.5" customHeight="1" x14ac:dyDescent="0.25">
      <c r="A34" s="89">
        <v>30</v>
      </c>
      <c r="B34" s="4" t="s">
        <v>421</v>
      </c>
      <c r="C34" s="4" t="s">
        <v>422</v>
      </c>
      <c r="D34" s="13" t="s">
        <v>661</v>
      </c>
    </row>
    <row r="35" spans="1:4" ht="16.5" customHeight="1" x14ac:dyDescent="0.25">
      <c r="A35" s="89">
        <v>31</v>
      </c>
      <c r="B35" s="4" t="s">
        <v>268</v>
      </c>
      <c r="C35" s="4" t="s">
        <v>361</v>
      </c>
      <c r="D35" s="13" t="s">
        <v>663</v>
      </c>
    </row>
    <row r="36" spans="1:4" ht="16.5" customHeight="1" x14ac:dyDescent="0.25">
      <c r="A36" s="89">
        <v>32</v>
      </c>
      <c r="B36" s="4" t="s">
        <v>291</v>
      </c>
      <c r="C36" s="4" t="s">
        <v>290</v>
      </c>
      <c r="D36" s="13" t="s">
        <v>709</v>
      </c>
    </row>
    <row r="37" spans="1:4" ht="16.5" customHeight="1" x14ac:dyDescent="0.25">
      <c r="A37" s="89">
        <v>33</v>
      </c>
      <c r="B37" s="4" t="s">
        <v>294</v>
      </c>
      <c r="C37" s="4" t="s">
        <v>293</v>
      </c>
      <c r="D37" s="13" t="s">
        <v>540</v>
      </c>
    </row>
    <row r="38" spans="1:4" ht="16.5" customHeight="1" x14ac:dyDescent="0.25">
      <c r="A38" s="89">
        <v>34</v>
      </c>
      <c r="B38" s="4" t="s">
        <v>85</v>
      </c>
      <c r="C38" s="4" t="s">
        <v>84</v>
      </c>
      <c r="D38" s="13" t="s">
        <v>509</v>
      </c>
    </row>
    <row r="39" spans="1:4" ht="16.5" customHeight="1" x14ac:dyDescent="0.25">
      <c r="A39" s="89">
        <v>35</v>
      </c>
      <c r="B39" s="4" t="s">
        <v>104</v>
      </c>
      <c r="C39" s="4" t="s">
        <v>103</v>
      </c>
      <c r="D39" s="13" t="s">
        <v>689</v>
      </c>
    </row>
    <row r="40" spans="1:4" ht="16.5" customHeight="1" x14ac:dyDescent="0.25">
      <c r="A40" s="89">
        <v>36</v>
      </c>
      <c r="B40" s="4" t="s">
        <v>365</v>
      </c>
      <c r="C40" s="4" t="s">
        <v>366</v>
      </c>
      <c r="D40" s="13" t="s">
        <v>642</v>
      </c>
    </row>
    <row r="41" spans="1:4" ht="16.5" customHeight="1" x14ac:dyDescent="0.25">
      <c r="A41" s="89">
        <v>37</v>
      </c>
      <c r="B41" s="4" t="s">
        <v>55</v>
      </c>
      <c r="C41" s="4" t="s">
        <v>54</v>
      </c>
      <c r="D41" s="13" t="s">
        <v>465</v>
      </c>
    </row>
    <row r="42" spans="1:4" ht="16.5" customHeight="1" x14ac:dyDescent="0.25">
      <c r="A42" s="89">
        <v>38</v>
      </c>
      <c r="B42" s="4" t="s">
        <v>241</v>
      </c>
      <c r="C42" s="4" t="s">
        <v>240</v>
      </c>
      <c r="D42" s="13" t="s">
        <v>680</v>
      </c>
    </row>
    <row r="43" spans="1:4" ht="16.5" customHeight="1" x14ac:dyDescent="0.25"/>
  </sheetData>
  <mergeCells count="2">
    <mergeCell ref="A1:C1"/>
    <mergeCell ref="A2:C2"/>
  </mergeCells>
  <pageMargins left="0.51181102362204722" right="0.19685039370078741" top="0.23622047244094491" bottom="0.27559055118110237" header="0.31496062992125984" footer="0.31496062992125984"/>
  <pageSetup paperSize="9" scale="9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workbookViewId="0">
      <selection activeCell="C110" sqref="C110"/>
    </sheetView>
  </sheetViews>
  <sheetFormatPr defaultRowHeight="15" x14ac:dyDescent="0.25"/>
  <cols>
    <col min="1" max="1" width="5.28515625" customWidth="1"/>
    <col min="2" max="2" width="8.140625" customWidth="1"/>
    <col min="3" max="3" width="29.42578125" customWidth="1"/>
    <col min="4" max="4" width="26.42578125" customWidth="1"/>
    <col min="5" max="5" width="24.85546875" customWidth="1"/>
    <col min="6" max="6" width="12.7109375" customWidth="1"/>
    <col min="8" max="8" width="13.42578125" customWidth="1"/>
    <col min="9" max="9" width="12.7109375" customWidth="1"/>
    <col min="10" max="10" width="14.140625" customWidth="1"/>
    <col min="11" max="11" width="12.85546875" customWidth="1"/>
    <col min="12" max="12" width="12.7109375" customWidth="1"/>
  </cols>
  <sheetData>
    <row r="1" spans="1:12" x14ac:dyDescent="0.25">
      <c r="A1" s="234" t="s">
        <v>311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32.25" customHeight="1" x14ac:dyDescent="0.25">
      <c r="A3" s="4" t="s">
        <v>309</v>
      </c>
      <c r="B3" s="4" t="s">
        <v>308</v>
      </c>
      <c r="C3" s="4" t="s">
        <v>307</v>
      </c>
      <c r="D3" s="4" t="s">
        <v>306</v>
      </c>
      <c r="E3" s="4" t="s">
        <v>305</v>
      </c>
      <c r="F3" s="4" t="s">
        <v>304</v>
      </c>
      <c r="G3" s="4" t="s">
        <v>303</v>
      </c>
      <c r="H3" s="4" t="s">
        <v>302</v>
      </c>
      <c r="I3" s="4" t="s">
        <v>301</v>
      </c>
      <c r="J3" s="4" t="s">
        <v>300</v>
      </c>
      <c r="K3" s="4" t="s">
        <v>299</v>
      </c>
      <c r="L3" s="4" t="s">
        <v>298</v>
      </c>
    </row>
    <row r="4" spans="1:12" x14ac:dyDescent="0.25">
      <c r="A4" s="4">
        <v>1</v>
      </c>
      <c r="B4" s="4">
        <v>600473</v>
      </c>
      <c r="C4" s="4" t="s">
        <v>388</v>
      </c>
      <c r="D4" s="4" t="s">
        <v>389</v>
      </c>
      <c r="E4" s="4" t="s">
        <v>390</v>
      </c>
      <c r="F4" s="4" t="s">
        <v>3</v>
      </c>
      <c r="G4" s="4" t="s">
        <v>261</v>
      </c>
      <c r="H4" s="4" t="s">
        <v>16</v>
      </c>
      <c r="I4" s="4" t="s">
        <v>15</v>
      </c>
      <c r="J4" s="6">
        <v>36541</v>
      </c>
      <c r="K4" s="4">
        <v>9929640341</v>
      </c>
      <c r="L4" s="4" t="s">
        <v>30</v>
      </c>
    </row>
    <row r="5" spans="1:12" x14ac:dyDescent="0.25">
      <c r="A5" s="4">
        <v>2</v>
      </c>
      <c r="B5" s="4">
        <v>600465</v>
      </c>
      <c r="C5" s="4" t="s">
        <v>374</v>
      </c>
      <c r="D5" s="4" t="s">
        <v>375</v>
      </c>
      <c r="E5" s="4" t="s">
        <v>376</v>
      </c>
      <c r="F5" s="4" t="s">
        <v>3</v>
      </c>
      <c r="G5" s="4" t="s">
        <v>49</v>
      </c>
      <c r="H5" s="4"/>
      <c r="I5" s="4" t="s">
        <v>48</v>
      </c>
      <c r="J5" s="6">
        <v>37090</v>
      </c>
      <c r="K5" s="4">
        <v>9252119044</v>
      </c>
      <c r="L5" s="4" t="s">
        <v>98</v>
      </c>
    </row>
    <row r="6" spans="1:12" x14ac:dyDescent="0.25">
      <c r="A6" s="4">
        <v>3</v>
      </c>
      <c r="B6" s="4">
        <v>602066</v>
      </c>
      <c r="C6" s="4" t="s">
        <v>220</v>
      </c>
      <c r="D6" s="4" t="s">
        <v>219</v>
      </c>
      <c r="E6" s="4" t="s">
        <v>218</v>
      </c>
      <c r="F6" s="4" t="s">
        <v>3</v>
      </c>
      <c r="G6" s="4" t="s">
        <v>32</v>
      </c>
      <c r="H6" s="4"/>
      <c r="I6" s="4" t="s">
        <v>31</v>
      </c>
      <c r="J6" s="6">
        <v>34885</v>
      </c>
      <c r="K6" s="4">
        <v>7851932525</v>
      </c>
      <c r="L6" s="4" t="s">
        <v>98</v>
      </c>
    </row>
    <row r="7" spans="1:12" x14ac:dyDescent="0.25">
      <c r="A7" s="4">
        <v>4</v>
      </c>
      <c r="B7" s="4">
        <v>738250</v>
      </c>
      <c r="C7" s="4" t="s">
        <v>380</v>
      </c>
      <c r="D7" s="4" t="s">
        <v>381</v>
      </c>
      <c r="E7" s="4" t="s">
        <v>382</v>
      </c>
      <c r="F7" s="4" t="s">
        <v>3</v>
      </c>
      <c r="G7" s="4" t="s">
        <v>49</v>
      </c>
      <c r="H7" s="4"/>
      <c r="I7" s="4" t="s">
        <v>48</v>
      </c>
      <c r="J7" s="6">
        <v>35859</v>
      </c>
      <c r="K7" s="4">
        <v>7742476655</v>
      </c>
      <c r="L7" s="4" t="s">
        <v>98</v>
      </c>
    </row>
    <row r="8" spans="1:12" x14ac:dyDescent="0.25">
      <c r="A8" s="4">
        <v>5</v>
      </c>
      <c r="B8" s="4">
        <v>743123</v>
      </c>
      <c r="C8" s="4" t="s">
        <v>415</v>
      </c>
      <c r="D8" s="4" t="s">
        <v>416</v>
      </c>
      <c r="E8" s="4" t="s">
        <v>417</v>
      </c>
      <c r="F8" s="4" t="s">
        <v>3</v>
      </c>
      <c r="G8" s="4" t="s">
        <v>37</v>
      </c>
      <c r="H8" s="4"/>
      <c r="I8" s="4" t="s">
        <v>36</v>
      </c>
      <c r="J8" s="6">
        <v>36693</v>
      </c>
      <c r="K8" s="4">
        <v>9166927640</v>
      </c>
      <c r="L8" s="4" t="s">
        <v>30</v>
      </c>
    </row>
    <row r="9" spans="1:12" ht="14.25" customHeight="1" x14ac:dyDescent="0.25">
      <c r="A9" s="4">
        <v>6</v>
      </c>
      <c r="B9" s="4">
        <v>603754</v>
      </c>
      <c r="C9" s="4" t="s">
        <v>91</v>
      </c>
      <c r="D9" s="4" t="s">
        <v>90</v>
      </c>
      <c r="E9" s="4" t="s">
        <v>89</v>
      </c>
      <c r="F9" s="4" t="s">
        <v>3</v>
      </c>
      <c r="G9" s="4" t="s">
        <v>2</v>
      </c>
      <c r="H9" s="4"/>
      <c r="I9" s="4" t="s">
        <v>15</v>
      </c>
      <c r="J9" s="6">
        <v>36383</v>
      </c>
      <c r="K9" s="4">
        <v>7976534944</v>
      </c>
      <c r="L9" s="4" t="s">
        <v>30</v>
      </c>
    </row>
    <row r="10" spans="1:12" x14ac:dyDescent="0.25">
      <c r="A10" s="4">
        <v>7</v>
      </c>
      <c r="B10" s="4">
        <v>601721</v>
      </c>
      <c r="C10" s="4" t="s">
        <v>394</v>
      </c>
      <c r="D10" s="4" t="s">
        <v>395</v>
      </c>
      <c r="E10" s="4" t="s">
        <v>396</v>
      </c>
      <c r="F10" s="4" t="s">
        <v>3</v>
      </c>
      <c r="G10" s="4" t="s">
        <v>8</v>
      </c>
      <c r="H10" s="4"/>
      <c r="I10" s="4" t="s">
        <v>15</v>
      </c>
      <c r="J10" s="6">
        <v>36149</v>
      </c>
      <c r="K10" s="4">
        <v>8000766101</v>
      </c>
      <c r="L10" s="4" t="s">
        <v>30</v>
      </c>
    </row>
    <row r="11" spans="1:12" ht="18" customHeight="1" x14ac:dyDescent="0.25">
      <c r="A11" s="4">
        <v>8</v>
      </c>
      <c r="B11" s="4">
        <v>600573</v>
      </c>
      <c r="C11" s="4" t="s">
        <v>253</v>
      </c>
      <c r="D11" s="4" t="s">
        <v>252</v>
      </c>
      <c r="E11" s="4" t="s">
        <v>251</v>
      </c>
      <c r="F11" s="4" t="s">
        <v>3</v>
      </c>
      <c r="G11" s="4" t="s">
        <v>17</v>
      </c>
      <c r="H11" s="4" t="s">
        <v>250</v>
      </c>
      <c r="I11" s="4" t="s">
        <v>15</v>
      </c>
      <c r="J11" s="6">
        <v>35049</v>
      </c>
      <c r="K11" s="4">
        <v>9413982755</v>
      </c>
      <c r="L11" s="4" t="s">
        <v>98</v>
      </c>
    </row>
    <row r="12" spans="1:12" x14ac:dyDescent="0.25">
      <c r="A12" s="4">
        <v>9</v>
      </c>
      <c r="B12" s="4">
        <v>577158</v>
      </c>
      <c r="C12" s="4" t="s">
        <v>371</v>
      </c>
      <c r="D12" s="4" t="s">
        <v>372</v>
      </c>
      <c r="E12" s="4" t="s">
        <v>373</v>
      </c>
      <c r="F12" s="4" t="s">
        <v>3</v>
      </c>
      <c r="G12" s="4" t="s">
        <v>49</v>
      </c>
      <c r="H12" s="4"/>
      <c r="I12" s="4" t="s">
        <v>48</v>
      </c>
      <c r="J12" s="6">
        <v>35284</v>
      </c>
      <c r="K12" s="4">
        <v>8619692902</v>
      </c>
      <c r="L12" s="4" t="s">
        <v>98</v>
      </c>
    </row>
    <row r="13" spans="1:12" x14ac:dyDescent="0.25">
      <c r="A13" s="4">
        <v>10</v>
      </c>
      <c r="B13" s="4">
        <v>575177</v>
      </c>
      <c r="C13" s="4" t="s">
        <v>232</v>
      </c>
      <c r="D13" s="4" t="s">
        <v>231</v>
      </c>
      <c r="E13" s="4" t="s">
        <v>134</v>
      </c>
      <c r="F13" s="4" t="s">
        <v>3</v>
      </c>
      <c r="G13" s="4" t="s">
        <v>8</v>
      </c>
      <c r="H13" s="4"/>
      <c r="I13" s="4" t="s">
        <v>15</v>
      </c>
      <c r="J13" s="6">
        <v>35045</v>
      </c>
      <c r="K13" s="4">
        <v>9829349155</v>
      </c>
      <c r="L13" s="4" t="s">
        <v>98</v>
      </c>
    </row>
    <row r="14" spans="1:12" x14ac:dyDescent="0.25">
      <c r="A14" s="4">
        <v>11</v>
      </c>
      <c r="B14" s="4">
        <v>575244</v>
      </c>
      <c r="C14" s="4" t="s">
        <v>350</v>
      </c>
      <c r="D14" s="4" t="s">
        <v>351</v>
      </c>
      <c r="E14" s="4" t="s">
        <v>352</v>
      </c>
      <c r="F14" s="4" t="s">
        <v>3</v>
      </c>
      <c r="G14" s="4" t="s">
        <v>8</v>
      </c>
      <c r="H14" s="4"/>
      <c r="I14" s="4" t="s">
        <v>7</v>
      </c>
      <c r="J14" s="6">
        <v>36223</v>
      </c>
      <c r="K14" s="4">
        <v>8306031102</v>
      </c>
      <c r="L14" s="4" t="s">
        <v>98</v>
      </c>
    </row>
    <row r="15" spans="1:12" x14ac:dyDescent="0.25">
      <c r="A15" s="4">
        <v>12</v>
      </c>
      <c r="B15" s="4">
        <v>602460</v>
      </c>
      <c r="C15" s="4" t="s">
        <v>403</v>
      </c>
      <c r="D15" s="4" t="s">
        <v>404</v>
      </c>
      <c r="E15" s="4" t="s">
        <v>405</v>
      </c>
      <c r="F15" s="4" t="s">
        <v>3</v>
      </c>
      <c r="G15" s="4" t="s">
        <v>8</v>
      </c>
      <c r="H15" s="4"/>
      <c r="I15" s="4" t="s">
        <v>7</v>
      </c>
      <c r="J15" s="6">
        <v>36527</v>
      </c>
      <c r="K15" s="4">
        <v>8529388751</v>
      </c>
      <c r="L15" s="4" t="s">
        <v>30</v>
      </c>
    </row>
    <row r="16" spans="1:12" x14ac:dyDescent="0.25">
      <c r="A16" s="4">
        <v>13</v>
      </c>
      <c r="B16" s="4">
        <v>574955</v>
      </c>
      <c r="C16" s="4" t="s">
        <v>125</v>
      </c>
      <c r="D16" s="4" t="s">
        <v>124</v>
      </c>
      <c r="E16" s="4" t="s">
        <v>123</v>
      </c>
      <c r="F16" s="4" t="s">
        <v>3</v>
      </c>
      <c r="G16" s="4" t="s">
        <v>49</v>
      </c>
      <c r="H16" s="4"/>
      <c r="I16" s="4" t="s">
        <v>48</v>
      </c>
      <c r="J16" s="6">
        <v>36347</v>
      </c>
      <c r="K16" s="4">
        <v>9351557300</v>
      </c>
      <c r="L16" s="4" t="s">
        <v>98</v>
      </c>
    </row>
    <row r="17" spans="1:12" x14ac:dyDescent="0.25">
      <c r="A17" s="4">
        <v>14</v>
      </c>
      <c r="B17" s="4">
        <v>601353</v>
      </c>
      <c r="C17" s="4" t="s">
        <v>397</v>
      </c>
      <c r="D17" s="4" t="s">
        <v>398</v>
      </c>
      <c r="E17" s="4" t="s">
        <v>399</v>
      </c>
      <c r="F17" s="4" t="s">
        <v>3</v>
      </c>
      <c r="G17" s="4" t="s">
        <v>8</v>
      </c>
      <c r="H17" s="4"/>
      <c r="I17" s="4" t="s">
        <v>7</v>
      </c>
      <c r="J17" s="6">
        <v>36080</v>
      </c>
      <c r="K17" s="4">
        <v>7014721990</v>
      </c>
      <c r="L17" s="4" t="s">
        <v>30</v>
      </c>
    </row>
    <row r="18" spans="1:12" x14ac:dyDescent="0.25">
      <c r="A18" s="4">
        <v>15</v>
      </c>
      <c r="B18" s="4">
        <v>601296</v>
      </c>
      <c r="C18" s="4" t="s">
        <v>222</v>
      </c>
      <c r="D18" s="4" t="s">
        <v>221</v>
      </c>
      <c r="E18" s="4" t="s">
        <v>12</v>
      </c>
      <c r="F18" s="4" t="s">
        <v>3</v>
      </c>
      <c r="G18" s="4" t="s">
        <v>2</v>
      </c>
      <c r="H18" s="4"/>
      <c r="I18" s="4" t="s">
        <v>1</v>
      </c>
      <c r="J18" s="6">
        <v>36571</v>
      </c>
      <c r="K18" s="4">
        <v>7852076967</v>
      </c>
      <c r="L18" s="4" t="s">
        <v>98</v>
      </c>
    </row>
    <row r="19" spans="1:12" x14ac:dyDescent="0.25">
      <c r="A19" s="4">
        <v>16</v>
      </c>
      <c r="B19" s="4">
        <v>600808</v>
      </c>
      <c r="C19" s="4" t="s">
        <v>26</v>
      </c>
      <c r="D19" s="4" t="s">
        <v>25</v>
      </c>
      <c r="E19" s="4" t="s">
        <v>24</v>
      </c>
      <c r="F19" s="4" t="s">
        <v>3</v>
      </c>
      <c r="G19" s="4" t="s">
        <v>2</v>
      </c>
      <c r="H19" s="4" t="s">
        <v>16</v>
      </c>
      <c r="I19" s="4" t="s">
        <v>15</v>
      </c>
      <c r="J19" s="6">
        <v>36838</v>
      </c>
      <c r="K19" s="4">
        <v>8290516908</v>
      </c>
      <c r="L19" s="4" t="s">
        <v>0</v>
      </c>
    </row>
    <row r="20" spans="1:12" x14ac:dyDescent="0.25">
      <c r="A20" s="4">
        <v>17</v>
      </c>
      <c r="B20" s="4">
        <v>835528</v>
      </c>
      <c r="C20" s="4" t="s">
        <v>47</v>
      </c>
      <c r="D20" s="4" t="s">
        <v>46</v>
      </c>
      <c r="E20" s="4" t="s">
        <v>45</v>
      </c>
      <c r="F20" s="4" t="s">
        <v>3</v>
      </c>
      <c r="G20" s="4" t="s">
        <v>2</v>
      </c>
      <c r="H20" s="4" t="s">
        <v>16</v>
      </c>
      <c r="I20" s="4" t="s">
        <v>1</v>
      </c>
      <c r="J20" s="6">
        <v>36643</v>
      </c>
      <c r="K20" s="4">
        <v>9602669890</v>
      </c>
      <c r="L20" s="4" t="s">
        <v>30</v>
      </c>
    </row>
    <row r="21" spans="1:12" x14ac:dyDescent="0.25">
      <c r="A21" s="4">
        <v>18</v>
      </c>
      <c r="B21" s="4">
        <v>711031</v>
      </c>
      <c r="C21" s="4" t="s">
        <v>368</v>
      </c>
      <c r="D21" s="4" t="s">
        <v>369</v>
      </c>
      <c r="E21" s="4" t="s">
        <v>370</v>
      </c>
      <c r="F21" s="4" t="s">
        <v>3</v>
      </c>
      <c r="G21" s="4" t="s">
        <v>37</v>
      </c>
      <c r="H21" s="4"/>
      <c r="I21" s="4" t="s">
        <v>36</v>
      </c>
      <c r="J21" s="6">
        <v>37836</v>
      </c>
      <c r="K21" s="4">
        <v>8003664142</v>
      </c>
      <c r="L21" s="4" t="s">
        <v>98</v>
      </c>
    </row>
    <row r="22" spans="1:12" x14ac:dyDescent="0.25">
      <c r="A22" s="4">
        <v>19</v>
      </c>
      <c r="B22" s="4">
        <v>740196</v>
      </c>
      <c r="C22" s="4" t="s">
        <v>731</v>
      </c>
      <c r="D22" s="4" t="s">
        <v>732</v>
      </c>
      <c r="E22" s="4" t="s">
        <v>733</v>
      </c>
      <c r="F22" s="4" t="s">
        <v>3</v>
      </c>
      <c r="G22" s="4" t="s">
        <v>8</v>
      </c>
      <c r="H22" s="4"/>
      <c r="I22" s="4" t="s">
        <v>7</v>
      </c>
      <c r="J22" s="6">
        <v>36547</v>
      </c>
      <c r="K22" s="4">
        <v>9929295647</v>
      </c>
      <c r="L22" s="4" t="s">
        <v>98</v>
      </c>
    </row>
    <row r="23" spans="1:12" x14ac:dyDescent="0.25">
      <c r="A23" s="4">
        <v>20</v>
      </c>
      <c r="B23" s="4">
        <v>601905</v>
      </c>
      <c r="C23" s="4" t="s">
        <v>263</v>
      </c>
      <c r="D23" s="4" t="s">
        <v>187</v>
      </c>
      <c r="E23" s="4" t="s">
        <v>262</v>
      </c>
      <c r="F23" s="4" t="s">
        <v>3</v>
      </c>
      <c r="G23" s="4" t="s">
        <v>261</v>
      </c>
      <c r="H23" s="4"/>
      <c r="I23" s="4" t="s">
        <v>15</v>
      </c>
      <c r="J23" s="6">
        <v>37067</v>
      </c>
      <c r="K23" s="4">
        <v>9799965463</v>
      </c>
      <c r="L23" s="4" t="s">
        <v>98</v>
      </c>
    </row>
    <row r="24" spans="1:12" x14ac:dyDescent="0.25">
      <c r="A24" s="4">
        <v>21</v>
      </c>
      <c r="B24" s="4">
        <v>863155</v>
      </c>
      <c r="C24" s="4" t="s">
        <v>165</v>
      </c>
      <c r="D24" s="4" t="s">
        <v>164</v>
      </c>
      <c r="E24" s="4" t="s">
        <v>163</v>
      </c>
      <c r="F24" s="4" t="s">
        <v>3</v>
      </c>
      <c r="G24" s="4" t="s">
        <v>37</v>
      </c>
      <c r="H24" s="4"/>
      <c r="I24" s="4" t="s">
        <v>36</v>
      </c>
      <c r="J24" s="6">
        <v>36540</v>
      </c>
      <c r="K24" s="4">
        <v>8949341357</v>
      </c>
      <c r="L24" s="4" t="s">
        <v>98</v>
      </c>
    </row>
    <row r="25" spans="1:12" x14ac:dyDescent="0.25">
      <c r="A25" s="4">
        <v>22</v>
      </c>
      <c r="B25" s="4">
        <v>603398</v>
      </c>
      <c r="C25" s="4" t="s">
        <v>377</v>
      </c>
      <c r="D25" s="4" t="s">
        <v>378</v>
      </c>
      <c r="E25" s="4" t="s">
        <v>379</v>
      </c>
      <c r="F25" s="4" t="s">
        <v>3</v>
      </c>
      <c r="G25" s="4" t="s">
        <v>49</v>
      </c>
      <c r="H25" s="4"/>
      <c r="I25" s="4" t="s">
        <v>48</v>
      </c>
      <c r="J25" s="6">
        <v>37544</v>
      </c>
      <c r="K25" s="4">
        <v>9928274638</v>
      </c>
      <c r="L25" s="4" t="s">
        <v>98</v>
      </c>
    </row>
    <row r="26" spans="1:12" x14ac:dyDescent="0.25">
      <c r="A26" s="4">
        <v>23</v>
      </c>
      <c r="B26" s="4">
        <v>600910</v>
      </c>
      <c r="C26" s="4" t="s">
        <v>14</v>
      </c>
      <c r="D26" s="4" t="s">
        <v>13</v>
      </c>
      <c r="E26" s="4" t="s">
        <v>12</v>
      </c>
      <c r="F26" s="4" t="s">
        <v>3</v>
      </c>
      <c r="G26" s="4" t="s">
        <v>8</v>
      </c>
      <c r="H26" s="4"/>
      <c r="I26" s="4" t="s">
        <v>7</v>
      </c>
      <c r="J26" s="6">
        <v>36418</v>
      </c>
      <c r="K26" s="4">
        <v>9413162081</v>
      </c>
      <c r="L26" s="4" t="s">
        <v>0</v>
      </c>
    </row>
    <row r="27" spans="1:12" x14ac:dyDescent="0.25">
      <c r="A27" s="4">
        <v>24</v>
      </c>
      <c r="B27" s="4">
        <v>600539</v>
      </c>
      <c r="C27" s="4" t="s">
        <v>203</v>
      </c>
      <c r="D27" s="4" t="s">
        <v>202</v>
      </c>
      <c r="E27" s="4" t="s">
        <v>201</v>
      </c>
      <c r="F27" s="4" t="s">
        <v>3</v>
      </c>
      <c r="G27" s="4" t="s">
        <v>8</v>
      </c>
      <c r="H27" s="4"/>
      <c r="I27" s="4" t="s">
        <v>15</v>
      </c>
      <c r="J27" s="6">
        <v>36442</v>
      </c>
      <c r="K27" s="4">
        <v>8690401263</v>
      </c>
      <c r="L27" s="4" t="s">
        <v>98</v>
      </c>
    </row>
    <row r="28" spans="1:12" x14ac:dyDescent="0.25">
      <c r="A28" s="4">
        <v>25</v>
      </c>
      <c r="B28" s="4">
        <v>596347</v>
      </c>
      <c r="C28" s="4" t="s">
        <v>133</v>
      </c>
      <c r="D28" s="4" t="s">
        <v>132</v>
      </c>
      <c r="E28" s="4" t="s">
        <v>123</v>
      </c>
      <c r="F28" s="4" t="s">
        <v>3</v>
      </c>
      <c r="G28" s="4" t="s">
        <v>32</v>
      </c>
      <c r="H28" s="4"/>
      <c r="I28" s="4" t="s">
        <v>31</v>
      </c>
      <c r="J28" s="6">
        <v>37305</v>
      </c>
      <c r="K28" s="4">
        <v>7412907921</v>
      </c>
      <c r="L28" s="4" t="s">
        <v>98</v>
      </c>
    </row>
    <row r="29" spans="1:12" x14ac:dyDescent="0.25">
      <c r="A29" s="4">
        <v>26</v>
      </c>
      <c r="B29" s="4">
        <v>892917</v>
      </c>
      <c r="C29" s="4" t="s">
        <v>383</v>
      </c>
      <c r="D29" s="4" t="s">
        <v>384</v>
      </c>
      <c r="E29" s="4" t="s">
        <v>385</v>
      </c>
      <c r="F29" s="4" t="s">
        <v>3</v>
      </c>
      <c r="G29" s="4" t="s">
        <v>37</v>
      </c>
      <c r="H29" s="4"/>
      <c r="I29" s="4" t="s">
        <v>41</v>
      </c>
      <c r="J29" s="6">
        <v>36664</v>
      </c>
      <c r="K29" s="4">
        <v>8949166360</v>
      </c>
      <c r="L29" s="4" t="s">
        <v>98</v>
      </c>
    </row>
    <row r="30" spans="1:12" x14ac:dyDescent="0.25">
      <c r="A30" s="4">
        <v>27</v>
      </c>
      <c r="B30" s="4">
        <v>600568</v>
      </c>
      <c r="C30" s="4" t="s">
        <v>94</v>
      </c>
      <c r="D30" s="4" t="s">
        <v>93</v>
      </c>
      <c r="E30" s="4" t="s">
        <v>92</v>
      </c>
      <c r="F30" s="4" t="s">
        <v>3</v>
      </c>
      <c r="G30" s="4" t="s">
        <v>49</v>
      </c>
      <c r="H30" s="4"/>
      <c r="I30" s="4" t="s">
        <v>15</v>
      </c>
      <c r="J30" s="6">
        <v>37150</v>
      </c>
      <c r="K30" s="4">
        <v>7877928343</v>
      </c>
      <c r="L30" s="4" t="s">
        <v>30</v>
      </c>
    </row>
    <row r="31" spans="1:12" x14ac:dyDescent="0.25">
      <c r="A31" s="4">
        <v>28</v>
      </c>
      <c r="B31" s="4">
        <v>834213</v>
      </c>
      <c r="C31" s="4" t="s">
        <v>224</v>
      </c>
      <c r="D31" s="4" t="s">
        <v>25</v>
      </c>
      <c r="E31" s="4" t="s">
        <v>223</v>
      </c>
      <c r="F31" s="4" t="s">
        <v>3</v>
      </c>
      <c r="G31" s="4" t="s">
        <v>49</v>
      </c>
      <c r="H31" s="4"/>
      <c r="I31" s="4" t="s">
        <v>15</v>
      </c>
      <c r="J31" s="6">
        <v>36781</v>
      </c>
      <c r="K31" s="4">
        <v>9529376646</v>
      </c>
      <c r="L31" s="4" t="s">
        <v>98</v>
      </c>
    </row>
    <row r="32" spans="1:12" x14ac:dyDescent="0.25">
      <c r="A32" s="4">
        <v>29</v>
      </c>
      <c r="B32" s="4">
        <v>602040</v>
      </c>
      <c r="C32" s="4" t="s">
        <v>176</v>
      </c>
      <c r="D32" s="4" t="s">
        <v>175</v>
      </c>
      <c r="E32" s="4" t="s">
        <v>174</v>
      </c>
      <c r="F32" s="4" t="s">
        <v>3</v>
      </c>
      <c r="G32" s="4" t="s">
        <v>8</v>
      </c>
      <c r="H32" s="4"/>
      <c r="I32" s="4" t="s">
        <v>7</v>
      </c>
      <c r="J32" s="6">
        <v>36655</v>
      </c>
      <c r="K32" s="4">
        <v>9680534274</v>
      </c>
      <c r="L32" s="4" t="s">
        <v>98</v>
      </c>
    </row>
    <row r="33" spans="1:12" x14ac:dyDescent="0.25">
      <c r="A33" s="4">
        <v>30</v>
      </c>
      <c r="B33" s="4">
        <v>603206</v>
      </c>
      <c r="C33" s="4" t="s">
        <v>151</v>
      </c>
      <c r="D33" s="4" t="s">
        <v>150</v>
      </c>
      <c r="E33" s="4" t="s">
        <v>149</v>
      </c>
      <c r="F33" s="4" t="s">
        <v>3</v>
      </c>
      <c r="G33" s="4" t="s">
        <v>2</v>
      </c>
      <c r="H33" s="4"/>
      <c r="I33" s="4" t="s">
        <v>1</v>
      </c>
      <c r="J33" s="6">
        <v>37053</v>
      </c>
      <c r="K33" s="4">
        <v>9610245955</v>
      </c>
      <c r="L33" s="4" t="s">
        <v>98</v>
      </c>
    </row>
    <row r="34" spans="1:12" x14ac:dyDescent="0.25">
      <c r="A34" s="4">
        <v>31</v>
      </c>
      <c r="B34" s="4">
        <v>600289</v>
      </c>
      <c r="C34" s="4" t="s">
        <v>131</v>
      </c>
      <c r="D34" s="4" t="s">
        <v>130</v>
      </c>
      <c r="E34" s="4" t="s">
        <v>129</v>
      </c>
      <c r="F34" s="4" t="s">
        <v>3</v>
      </c>
      <c r="G34" s="4" t="s">
        <v>2</v>
      </c>
      <c r="H34" s="4"/>
      <c r="I34" s="4" t="s">
        <v>1</v>
      </c>
      <c r="J34" s="6">
        <v>36928</v>
      </c>
      <c r="K34" s="4">
        <v>7877166624</v>
      </c>
      <c r="L34" s="4" t="s">
        <v>98</v>
      </c>
    </row>
    <row r="35" spans="1:12" x14ac:dyDescent="0.25">
      <c r="A35" s="4">
        <v>32</v>
      </c>
      <c r="B35" s="4">
        <v>601482</v>
      </c>
      <c r="C35" s="4" t="s">
        <v>400</v>
      </c>
      <c r="D35" s="4" t="s">
        <v>401</v>
      </c>
      <c r="E35" s="4" t="s">
        <v>402</v>
      </c>
      <c r="F35" s="4" t="s">
        <v>3</v>
      </c>
      <c r="G35" s="4" t="s">
        <v>8</v>
      </c>
      <c r="H35" s="4"/>
      <c r="I35" s="4" t="s">
        <v>7</v>
      </c>
      <c r="J35" s="6">
        <v>36708</v>
      </c>
      <c r="K35" s="4">
        <v>9602197442</v>
      </c>
      <c r="L35" s="4" t="s">
        <v>30</v>
      </c>
    </row>
    <row r="36" spans="1:12" x14ac:dyDescent="0.25">
      <c r="A36" s="4">
        <v>33</v>
      </c>
      <c r="B36" s="4">
        <v>603461</v>
      </c>
      <c r="C36" s="4" t="s">
        <v>249</v>
      </c>
      <c r="D36" s="4" t="s">
        <v>248</v>
      </c>
      <c r="E36" s="4" t="s">
        <v>228</v>
      </c>
      <c r="F36" s="4" t="s">
        <v>3</v>
      </c>
      <c r="G36" s="4" t="s">
        <v>8</v>
      </c>
      <c r="H36" s="4"/>
      <c r="I36" s="4" t="s">
        <v>15</v>
      </c>
      <c r="J36" s="6">
        <v>36659</v>
      </c>
      <c r="K36" s="4">
        <v>9001912704</v>
      </c>
      <c r="L36" s="4" t="s">
        <v>98</v>
      </c>
    </row>
    <row r="37" spans="1:12" x14ac:dyDescent="0.25">
      <c r="A37" s="4">
        <v>34</v>
      </c>
      <c r="B37" s="4">
        <v>601246</v>
      </c>
      <c r="C37" s="4" t="s">
        <v>170</v>
      </c>
      <c r="D37" s="4" t="s">
        <v>169</v>
      </c>
      <c r="E37" s="4" t="s">
        <v>168</v>
      </c>
      <c r="F37" s="4" t="s">
        <v>3</v>
      </c>
      <c r="G37" s="4" t="s">
        <v>32</v>
      </c>
      <c r="H37" s="4"/>
      <c r="I37" s="4" t="s">
        <v>31</v>
      </c>
      <c r="J37" s="6">
        <v>36656</v>
      </c>
      <c r="K37" s="4">
        <v>7023713069</v>
      </c>
      <c r="L37" s="4" t="s">
        <v>98</v>
      </c>
    </row>
    <row r="38" spans="1:12" x14ac:dyDescent="0.25">
      <c r="A38" s="4">
        <v>35</v>
      </c>
      <c r="B38" s="4">
        <v>830778</v>
      </c>
      <c r="C38" s="4" t="s">
        <v>386</v>
      </c>
      <c r="D38" s="4" t="s">
        <v>25</v>
      </c>
      <c r="E38" s="4" t="s">
        <v>387</v>
      </c>
      <c r="F38" s="4" t="s">
        <v>3</v>
      </c>
      <c r="G38" s="4" t="s">
        <v>37</v>
      </c>
      <c r="H38" s="4"/>
      <c r="I38" s="4" t="s">
        <v>41</v>
      </c>
      <c r="J38" s="6">
        <v>34469</v>
      </c>
      <c r="K38" s="4">
        <v>8890272830</v>
      </c>
      <c r="L38" s="4" t="s">
        <v>98</v>
      </c>
    </row>
    <row r="39" spans="1:12" x14ac:dyDescent="0.25">
      <c r="A39" s="4">
        <v>36</v>
      </c>
      <c r="B39" s="4">
        <v>602208</v>
      </c>
      <c r="C39" s="4" t="s">
        <v>244</v>
      </c>
      <c r="D39" s="4" t="s">
        <v>243</v>
      </c>
      <c r="E39" s="4" t="s">
        <v>242</v>
      </c>
      <c r="F39" s="4" t="s">
        <v>3</v>
      </c>
      <c r="G39" s="4" t="s">
        <v>17</v>
      </c>
      <c r="H39" s="4"/>
      <c r="I39" s="4" t="s">
        <v>15</v>
      </c>
      <c r="J39" s="6">
        <v>35858</v>
      </c>
      <c r="K39" s="4">
        <v>9636077729</v>
      </c>
      <c r="L39" s="4" t="s">
        <v>98</v>
      </c>
    </row>
    <row r="40" spans="1:12" x14ac:dyDescent="0.25">
      <c r="A40" s="4">
        <v>37</v>
      </c>
      <c r="B40" s="4">
        <v>600528</v>
      </c>
      <c r="C40" s="4" t="s">
        <v>257</v>
      </c>
      <c r="D40" s="4" t="s">
        <v>256</v>
      </c>
      <c r="E40" s="4" t="s">
        <v>255</v>
      </c>
      <c r="F40" s="4" t="s">
        <v>3</v>
      </c>
      <c r="G40" s="4" t="s">
        <v>49</v>
      </c>
      <c r="H40" s="4" t="s">
        <v>254</v>
      </c>
      <c r="I40" s="4" t="s">
        <v>15</v>
      </c>
      <c r="J40" s="6">
        <v>33725</v>
      </c>
      <c r="K40" s="4">
        <v>7976799320</v>
      </c>
      <c r="L40" s="4" t="s">
        <v>98</v>
      </c>
    </row>
    <row r="41" spans="1:12" x14ac:dyDescent="0.25">
      <c r="A41" s="4">
        <v>38</v>
      </c>
      <c r="B41" s="4">
        <v>603142</v>
      </c>
      <c r="C41" s="4" t="s">
        <v>260</v>
      </c>
      <c r="D41" s="4" t="s">
        <v>259</v>
      </c>
      <c r="E41" s="4" t="s">
        <v>258</v>
      </c>
      <c r="F41" s="4" t="s">
        <v>3</v>
      </c>
      <c r="G41" s="4" t="s">
        <v>49</v>
      </c>
      <c r="H41" s="4"/>
      <c r="I41" s="4" t="s">
        <v>15</v>
      </c>
      <c r="J41" s="6">
        <v>36521</v>
      </c>
      <c r="K41" s="4">
        <v>8764026850</v>
      </c>
      <c r="L41" s="4" t="s">
        <v>98</v>
      </c>
    </row>
    <row r="42" spans="1:12" x14ac:dyDescent="0.25">
      <c r="A42" s="4">
        <v>39</v>
      </c>
      <c r="B42" s="4">
        <v>861888</v>
      </c>
      <c r="C42" s="4" t="s">
        <v>358</v>
      </c>
      <c r="D42" s="4" t="s">
        <v>359</v>
      </c>
      <c r="E42" s="4" t="s">
        <v>360</v>
      </c>
      <c r="F42" s="4" t="s">
        <v>3</v>
      </c>
      <c r="G42" s="4" t="s">
        <v>37</v>
      </c>
      <c r="H42" s="4"/>
      <c r="I42" s="4" t="s">
        <v>36</v>
      </c>
      <c r="J42" s="6">
        <v>37473</v>
      </c>
      <c r="K42" s="4">
        <v>7742616694</v>
      </c>
      <c r="L42" s="4" t="s">
        <v>98</v>
      </c>
    </row>
    <row r="43" spans="1:12" x14ac:dyDescent="0.25">
      <c r="A43" s="4">
        <v>40</v>
      </c>
      <c r="B43" s="4">
        <v>600712</v>
      </c>
      <c r="C43" s="4" t="s">
        <v>154</v>
      </c>
      <c r="D43" s="4" t="s">
        <v>153</v>
      </c>
      <c r="E43" s="4" t="s">
        <v>152</v>
      </c>
      <c r="F43" s="4" t="s">
        <v>3</v>
      </c>
      <c r="G43" s="4" t="s">
        <v>2</v>
      </c>
      <c r="H43" s="4"/>
      <c r="I43" s="4" t="s">
        <v>1</v>
      </c>
      <c r="J43" s="6">
        <v>36768</v>
      </c>
      <c r="K43" s="4">
        <v>8769357502</v>
      </c>
      <c r="L43" s="4" t="s">
        <v>98</v>
      </c>
    </row>
    <row r="44" spans="1:12" x14ac:dyDescent="0.25">
      <c r="A44" s="4">
        <v>41</v>
      </c>
      <c r="B44" s="4">
        <v>602114</v>
      </c>
      <c r="C44" s="4" t="s">
        <v>285</v>
      </c>
      <c r="D44" s="4" t="s">
        <v>246</v>
      </c>
      <c r="E44" s="4" t="s">
        <v>284</v>
      </c>
      <c r="F44" s="4" t="s">
        <v>3</v>
      </c>
      <c r="G44" s="4" t="s">
        <v>8</v>
      </c>
      <c r="H44" s="4"/>
      <c r="I44" s="4" t="s">
        <v>15</v>
      </c>
      <c r="J44" s="6">
        <v>37447</v>
      </c>
      <c r="K44" s="4">
        <v>9636538870</v>
      </c>
      <c r="L44" s="4" t="s">
        <v>98</v>
      </c>
    </row>
    <row r="45" spans="1:12" x14ac:dyDescent="0.25">
      <c r="A45" s="4">
        <v>42</v>
      </c>
      <c r="B45" s="4">
        <v>603695</v>
      </c>
      <c r="C45" s="4" t="s">
        <v>70</v>
      </c>
      <c r="D45" s="4" t="s">
        <v>69</v>
      </c>
      <c r="E45" s="4" t="s">
        <v>68</v>
      </c>
      <c r="F45" s="4" t="s">
        <v>3</v>
      </c>
      <c r="G45" s="4" t="s">
        <v>8</v>
      </c>
      <c r="H45" s="4"/>
      <c r="I45" s="4" t="s">
        <v>7</v>
      </c>
      <c r="J45" s="6">
        <v>35838</v>
      </c>
      <c r="K45" s="4">
        <v>9530343444</v>
      </c>
      <c r="L45" s="4" t="s">
        <v>30</v>
      </c>
    </row>
    <row r="46" spans="1:12" x14ac:dyDescent="0.25">
      <c r="A46" s="4">
        <v>43</v>
      </c>
      <c r="B46" s="4">
        <v>600191</v>
      </c>
      <c r="C46" s="4" t="s">
        <v>52</v>
      </c>
      <c r="D46" s="4" t="s">
        <v>51</v>
      </c>
      <c r="E46" s="4" t="s">
        <v>50</v>
      </c>
      <c r="F46" s="4" t="s">
        <v>3</v>
      </c>
      <c r="G46" s="4" t="s">
        <v>49</v>
      </c>
      <c r="H46" s="4"/>
      <c r="I46" s="4" t="s">
        <v>48</v>
      </c>
      <c r="J46" s="6">
        <v>37524</v>
      </c>
      <c r="K46" s="4">
        <v>7297003644</v>
      </c>
      <c r="L46" s="4" t="s">
        <v>30</v>
      </c>
    </row>
    <row r="47" spans="1:12" x14ac:dyDescent="0.25">
      <c r="A47" s="4">
        <v>44</v>
      </c>
      <c r="B47" s="4">
        <v>830687</v>
      </c>
      <c r="C47" s="4" t="s">
        <v>97</v>
      </c>
      <c r="D47" s="4" t="s">
        <v>96</v>
      </c>
      <c r="E47" s="4" t="s">
        <v>95</v>
      </c>
      <c r="F47" s="4" t="s">
        <v>3</v>
      </c>
      <c r="G47" s="4" t="s">
        <v>17</v>
      </c>
      <c r="H47" s="4"/>
      <c r="I47" s="4" t="s">
        <v>15</v>
      </c>
      <c r="J47" s="6">
        <v>36821</v>
      </c>
      <c r="K47" s="4">
        <v>9982082063</v>
      </c>
      <c r="L47" s="4" t="s">
        <v>30</v>
      </c>
    </row>
    <row r="48" spans="1:12" x14ac:dyDescent="0.25">
      <c r="A48" s="4">
        <v>45</v>
      </c>
      <c r="B48" s="4">
        <v>600094</v>
      </c>
      <c r="C48" s="4" t="s">
        <v>424</v>
      </c>
      <c r="D48" s="4" t="s">
        <v>425</v>
      </c>
      <c r="E48" s="4" t="s">
        <v>426</v>
      </c>
      <c r="F48" s="4" t="s">
        <v>3</v>
      </c>
      <c r="G48" s="4" t="s">
        <v>17</v>
      </c>
      <c r="H48" s="4"/>
      <c r="I48" s="4" t="s">
        <v>15</v>
      </c>
      <c r="J48" s="6">
        <v>37337</v>
      </c>
      <c r="K48" s="4">
        <v>8690870686</v>
      </c>
      <c r="L48" s="4" t="s">
        <v>0</v>
      </c>
    </row>
    <row r="49" spans="1:12" x14ac:dyDescent="0.25">
      <c r="A49" s="4">
        <v>46</v>
      </c>
      <c r="B49" s="4">
        <v>601816</v>
      </c>
      <c r="C49" s="4" t="s">
        <v>391</v>
      </c>
      <c r="D49" s="4" t="s">
        <v>392</v>
      </c>
      <c r="E49" s="4" t="s">
        <v>393</v>
      </c>
      <c r="F49" s="4" t="s">
        <v>3</v>
      </c>
      <c r="G49" s="4" t="s">
        <v>8</v>
      </c>
      <c r="H49" s="4"/>
      <c r="I49" s="4" t="s">
        <v>15</v>
      </c>
      <c r="J49" s="6">
        <v>36149</v>
      </c>
      <c r="K49" s="4">
        <v>7689865462</v>
      </c>
      <c r="L49" s="4" t="s">
        <v>30</v>
      </c>
    </row>
    <row r="50" spans="1:12" x14ac:dyDescent="0.25">
      <c r="A50" s="4">
        <v>47</v>
      </c>
      <c r="B50" s="4">
        <v>890713</v>
      </c>
      <c r="C50" s="4" t="s">
        <v>734</v>
      </c>
      <c r="D50" s="4" t="s">
        <v>735</v>
      </c>
      <c r="E50" s="4" t="s">
        <v>736</v>
      </c>
      <c r="F50" s="4" t="s">
        <v>3</v>
      </c>
      <c r="G50" s="4" t="s">
        <v>37</v>
      </c>
      <c r="H50" s="4"/>
      <c r="I50" s="4" t="s">
        <v>41</v>
      </c>
      <c r="J50" s="6">
        <v>36065</v>
      </c>
      <c r="K50" s="4">
        <v>7297048854</v>
      </c>
      <c r="L50" s="4" t="s">
        <v>98</v>
      </c>
    </row>
    <row r="51" spans="1:12" x14ac:dyDescent="0.25">
      <c r="A51" s="4">
        <v>48</v>
      </c>
      <c r="B51" s="4">
        <v>577812</v>
      </c>
      <c r="C51" s="4" t="s">
        <v>737</v>
      </c>
      <c r="D51" s="4" t="s">
        <v>738</v>
      </c>
      <c r="E51" s="4" t="s">
        <v>739</v>
      </c>
      <c r="F51" s="4" t="s">
        <v>3</v>
      </c>
      <c r="G51" s="4" t="s">
        <v>8</v>
      </c>
      <c r="H51" s="4"/>
      <c r="I51" s="4" t="s">
        <v>15</v>
      </c>
      <c r="J51" s="6">
        <v>37130</v>
      </c>
      <c r="K51" s="4">
        <v>7425023892</v>
      </c>
      <c r="L51" s="4" t="s">
        <v>30</v>
      </c>
    </row>
    <row r="52" spans="1:12" x14ac:dyDescent="0.25">
      <c r="A52" s="4">
        <v>49</v>
      </c>
      <c r="B52" s="4">
        <v>601309</v>
      </c>
      <c r="C52" s="4" t="s">
        <v>79</v>
      </c>
      <c r="D52" s="4" t="s">
        <v>78</v>
      </c>
      <c r="E52" s="4" t="s">
        <v>77</v>
      </c>
      <c r="F52" s="4" t="s">
        <v>3</v>
      </c>
      <c r="G52" s="4" t="s">
        <v>2</v>
      </c>
      <c r="H52" s="4"/>
      <c r="I52" s="4" t="s">
        <v>15</v>
      </c>
      <c r="J52" s="6">
        <v>36693</v>
      </c>
      <c r="K52" s="4">
        <v>9929530242</v>
      </c>
      <c r="L52" s="4" t="s">
        <v>30</v>
      </c>
    </row>
    <row r="53" spans="1:12" x14ac:dyDescent="0.25">
      <c r="A53" s="4">
        <v>50</v>
      </c>
      <c r="B53" s="4">
        <v>600946</v>
      </c>
      <c r="C53" s="4" t="s">
        <v>278</v>
      </c>
      <c r="D53" s="4" t="s">
        <v>277</v>
      </c>
      <c r="E53" s="4" t="s">
        <v>140</v>
      </c>
      <c r="F53" s="4" t="s">
        <v>3</v>
      </c>
      <c r="G53" s="4" t="s">
        <v>8</v>
      </c>
      <c r="H53" s="4"/>
      <c r="I53" s="4" t="s">
        <v>15</v>
      </c>
      <c r="J53" s="6">
        <v>36692</v>
      </c>
      <c r="K53" s="4">
        <v>9602864264</v>
      </c>
      <c r="L53" s="4" t="s">
        <v>98</v>
      </c>
    </row>
    <row r="54" spans="1:12" x14ac:dyDescent="0.25">
      <c r="A54" s="4">
        <v>51</v>
      </c>
      <c r="B54" s="4">
        <v>600071</v>
      </c>
      <c r="C54" s="4" t="s">
        <v>209</v>
      </c>
      <c r="D54" s="4" t="s">
        <v>208</v>
      </c>
      <c r="E54" s="4" t="s">
        <v>207</v>
      </c>
      <c r="F54" s="4" t="s">
        <v>3</v>
      </c>
      <c r="G54" s="4" t="s">
        <v>8</v>
      </c>
      <c r="H54" s="4"/>
      <c r="I54" s="4" t="s">
        <v>7</v>
      </c>
      <c r="J54" s="6">
        <v>36342</v>
      </c>
      <c r="K54" s="4">
        <v>9057269947</v>
      </c>
      <c r="L54" s="4" t="s">
        <v>98</v>
      </c>
    </row>
    <row r="55" spans="1:12" x14ac:dyDescent="0.25">
      <c r="A55" s="4">
        <v>52</v>
      </c>
      <c r="B55" s="4">
        <v>578413</v>
      </c>
      <c r="C55" s="4" t="s">
        <v>139</v>
      </c>
      <c r="D55" s="4" t="s">
        <v>138</v>
      </c>
      <c r="E55" s="4" t="s">
        <v>137</v>
      </c>
      <c r="F55" s="4" t="s">
        <v>3</v>
      </c>
      <c r="G55" s="4" t="s">
        <v>49</v>
      </c>
      <c r="H55" s="4"/>
      <c r="I55" s="4" t="s">
        <v>48</v>
      </c>
      <c r="J55" s="6">
        <v>36781</v>
      </c>
      <c r="K55" s="4">
        <v>9664422951</v>
      </c>
      <c r="L55" s="4" t="s">
        <v>98</v>
      </c>
    </row>
    <row r="56" spans="1:12" x14ac:dyDescent="0.25">
      <c r="A56" s="4">
        <v>53</v>
      </c>
      <c r="B56" s="4">
        <v>601722</v>
      </c>
      <c r="C56" s="4" t="s">
        <v>29</v>
      </c>
      <c r="D56" s="4" t="s">
        <v>28</v>
      </c>
      <c r="E56" s="4" t="s">
        <v>27</v>
      </c>
      <c r="F56" s="4" t="s">
        <v>3</v>
      </c>
      <c r="G56" s="4" t="s">
        <v>2</v>
      </c>
      <c r="H56" s="4"/>
      <c r="I56" s="4" t="s">
        <v>15</v>
      </c>
      <c r="J56" s="6">
        <v>37433</v>
      </c>
      <c r="K56" s="4">
        <v>7976045480</v>
      </c>
      <c r="L56" s="4" t="s">
        <v>0</v>
      </c>
    </row>
    <row r="57" spans="1:12" x14ac:dyDescent="0.25">
      <c r="A57" s="4">
        <v>54</v>
      </c>
      <c r="B57" s="4">
        <v>577934</v>
      </c>
      <c r="C57" s="4" t="s">
        <v>217</v>
      </c>
      <c r="D57" s="4" t="s">
        <v>216</v>
      </c>
      <c r="E57" s="4" t="s">
        <v>215</v>
      </c>
      <c r="F57" s="4" t="s">
        <v>3</v>
      </c>
      <c r="G57" s="4" t="s">
        <v>8</v>
      </c>
      <c r="H57" s="4"/>
      <c r="I57" s="4" t="s">
        <v>7</v>
      </c>
      <c r="J57" s="6">
        <v>36228</v>
      </c>
      <c r="K57" s="4">
        <v>9829474875</v>
      </c>
      <c r="L57" s="4" t="s">
        <v>98</v>
      </c>
    </row>
    <row r="58" spans="1:12" x14ac:dyDescent="0.25">
      <c r="A58" s="4">
        <v>55</v>
      </c>
      <c r="B58" s="4">
        <v>603396</v>
      </c>
      <c r="C58" s="4" t="s">
        <v>148</v>
      </c>
      <c r="D58" s="4" t="s">
        <v>147</v>
      </c>
      <c r="E58" s="4" t="s">
        <v>146</v>
      </c>
      <c r="F58" s="4" t="s">
        <v>3</v>
      </c>
      <c r="G58" s="4" t="s">
        <v>2</v>
      </c>
      <c r="H58" s="4"/>
      <c r="I58" s="4" t="s">
        <v>1</v>
      </c>
      <c r="J58" s="6">
        <v>37398</v>
      </c>
      <c r="K58" s="4">
        <v>7014508394</v>
      </c>
      <c r="L58" s="4" t="s">
        <v>98</v>
      </c>
    </row>
    <row r="59" spans="1:12" x14ac:dyDescent="0.25">
      <c r="A59" s="4">
        <v>56</v>
      </c>
      <c r="B59" s="4">
        <v>602168</v>
      </c>
      <c r="C59" s="4" t="s">
        <v>235</v>
      </c>
      <c r="D59" s="4" t="s">
        <v>234</v>
      </c>
      <c r="E59" s="4" t="s">
        <v>233</v>
      </c>
      <c r="F59" s="4" t="s">
        <v>3</v>
      </c>
      <c r="G59" s="4" t="s">
        <v>17</v>
      </c>
      <c r="H59" s="4" t="s">
        <v>16</v>
      </c>
      <c r="I59" s="4" t="s">
        <v>15</v>
      </c>
      <c r="J59" s="6">
        <v>34554</v>
      </c>
      <c r="K59" s="4">
        <v>9024214198</v>
      </c>
      <c r="L59" s="4" t="s">
        <v>98</v>
      </c>
    </row>
    <row r="60" spans="1:12" x14ac:dyDescent="0.25">
      <c r="A60" s="4">
        <v>57</v>
      </c>
      <c r="B60" s="4">
        <v>574872</v>
      </c>
      <c r="C60" s="4" t="s">
        <v>142</v>
      </c>
      <c r="D60" s="4" t="s">
        <v>141</v>
      </c>
      <c r="E60" s="4" t="s">
        <v>140</v>
      </c>
      <c r="F60" s="4" t="s">
        <v>3</v>
      </c>
      <c r="G60" s="4" t="s">
        <v>49</v>
      </c>
      <c r="H60" s="4"/>
      <c r="I60" s="4" t="s">
        <v>48</v>
      </c>
      <c r="J60" s="6">
        <v>36948</v>
      </c>
      <c r="K60" s="4">
        <v>7300309153</v>
      </c>
      <c r="L60" s="4" t="s">
        <v>98</v>
      </c>
    </row>
    <row r="61" spans="1:12" x14ac:dyDescent="0.25">
      <c r="A61" s="4">
        <v>58</v>
      </c>
      <c r="B61" s="4">
        <v>825541</v>
      </c>
      <c r="C61" s="4" t="s">
        <v>11</v>
      </c>
      <c r="D61" s="4" t="s">
        <v>10</v>
      </c>
      <c r="E61" s="4" t="s">
        <v>9</v>
      </c>
      <c r="F61" s="4" t="s">
        <v>3</v>
      </c>
      <c r="G61" s="4" t="s">
        <v>8</v>
      </c>
      <c r="H61" s="4"/>
      <c r="I61" s="4" t="s">
        <v>7</v>
      </c>
      <c r="J61" s="6">
        <v>35985</v>
      </c>
      <c r="K61" s="4">
        <v>7412881060</v>
      </c>
      <c r="L61" s="4" t="s">
        <v>0</v>
      </c>
    </row>
    <row r="62" spans="1:12" x14ac:dyDescent="0.25">
      <c r="A62" s="4">
        <v>59</v>
      </c>
      <c r="B62" s="4">
        <v>601139</v>
      </c>
      <c r="C62" s="4" t="s">
        <v>276</v>
      </c>
      <c r="D62" s="4" t="s">
        <v>275</v>
      </c>
      <c r="E62" s="4" t="s">
        <v>274</v>
      </c>
      <c r="F62" s="4" t="s">
        <v>3</v>
      </c>
      <c r="G62" s="4" t="s">
        <v>17</v>
      </c>
      <c r="H62" s="4"/>
      <c r="I62" s="4" t="s">
        <v>15</v>
      </c>
      <c r="J62" s="6">
        <v>33667</v>
      </c>
      <c r="K62" s="4">
        <v>7357111547</v>
      </c>
      <c r="L62" s="4" t="s">
        <v>98</v>
      </c>
    </row>
    <row r="63" spans="1:12" x14ac:dyDescent="0.25">
      <c r="A63" s="4">
        <v>60</v>
      </c>
      <c r="B63" s="4">
        <v>735469</v>
      </c>
      <c r="C63" s="4" t="s">
        <v>113</v>
      </c>
      <c r="D63" s="4" t="s">
        <v>112</v>
      </c>
      <c r="E63" s="4" t="s">
        <v>111</v>
      </c>
      <c r="F63" s="4" t="s">
        <v>3</v>
      </c>
      <c r="G63" s="4" t="s">
        <v>49</v>
      </c>
      <c r="H63" s="4"/>
      <c r="I63" s="4" t="s">
        <v>48</v>
      </c>
      <c r="J63" s="6">
        <v>36114</v>
      </c>
      <c r="K63" s="4">
        <v>8875615175</v>
      </c>
      <c r="L63" s="4" t="s">
        <v>98</v>
      </c>
    </row>
    <row r="64" spans="1:12" x14ac:dyDescent="0.25">
      <c r="A64" s="4">
        <v>61</v>
      </c>
      <c r="B64" s="4">
        <v>602477</v>
      </c>
      <c r="C64" s="4" t="s">
        <v>280</v>
      </c>
      <c r="D64" s="4" t="s">
        <v>275</v>
      </c>
      <c r="E64" s="4" t="s">
        <v>279</v>
      </c>
      <c r="F64" s="4" t="s">
        <v>3</v>
      </c>
      <c r="G64" s="4" t="s">
        <v>49</v>
      </c>
      <c r="H64" s="4"/>
      <c r="I64" s="4" t="s">
        <v>15</v>
      </c>
      <c r="J64" s="6">
        <v>36255</v>
      </c>
      <c r="K64" s="4">
        <v>9649203023</v>
      </c>
      <c r="L64" s="4" t="s">
        <v>98</v>
      </c>
    </row>
    <row r="65" spans="1:12" x14ac:dyDescent="0.25">
      <c r="A65" s="4">
        <v>62</v>
      </c>
      <c r="B65" s="4">
        <v>868335</v>
      </c>
      <c r="C65" s="4" t="s">
        <v>76</v>
      </c>
      <c r="D65" s="4" t="s">
        <v>75</v>
      </c>
      <c r="E65" s="4" t="s">
        <v>74</v>
      </c>
      <c r="F65" s="4" t="s">
        <v>3</v>
      </c>
      <c r="G65" s="4" t="s">
        <v>17</v>
      </c>
      <c r="H65" s="4"/>
      <c r="I65" s="4" t="s">
        <v>15</v>
      </c>
      <c r="J65" s="6">
        <v>37632</v>
      </c>
      <c r="K65" s="4">
        <v>9352787279</v>
      </c>
      <c r="L65" s="4" t="s">
        <v>30</v>
      </c>
    </row>
    <row r="66" spans="1:12" x14ac:dyDescent="0.25">
      <c r="A66" s="4">
        <v>63</v>
      </c>
      <c r="B66" s="4">
        <v>603785</v>
      </c>
      <c r="C66" s="4" t="s">
        <v>355</v>
      </c>
      <c r="D66" s="4" t="s">
        <v>356</v>
      </c>
      <c r="E66" s="4" t="s">
        <v>357</v>
      </c>
      <c r="F66" s="4" t="s">
        <v>3</v>
      </c>
      <c r="G66" s="4" t="s">
        <v>8</v>
      </c>
      <c r="H66" s="4"/>
      <c r="I66" s="4" t="s">
        <v>7</v>
      </c>
      <c r="J66" s="6">
        <v>36550</v>
      </c>
      <c r="K66" s="4">
        <v>8385064001</v>
      </c>
      <c r="L66" s="4" t="s">
        <v>98</v>
      </c>
    </row>
    <row r="67" spans="1:12" x14ac:dyDescent="0.25">
      <c r="A67" s="4">
        <v>64</v>
      </c>
      <c r="B67" s="4">
        <v>600517</v>
      </c>
      <c r="C67" s="4" t="s">
        <v>230</v>
      </c>
      <c r="D67" s="4" t="s">
        <v>229</v>
      </c>
      <c r="E67" s="4" t="s">
        <v>228</v>
      </c>
      <c r="F67" s="4" t="s">
        <v>3</v>
      </c>
      <c r="G67" s="4" t="s">
        <v>8</v>
      </c>
      <c r="H67" s="4"/>
      <c r="I67" s="4" t="s">
        <v>15</v>
      </c>
      <c r="J67" s="6">
        <v>37631</v>
      </c>
      <c r="K67" s="4">
        <v>9672037480</v>
      </c>
      <c r="L67" s="4" t="s">
        <v>98</v>
      </c>
    </row>
    <row r="68" spans="1:12" x14ac:dyDescent="0.25">
      <c r="A68" s="4">
        <v>65</v>
      </c>
      <c r="B68" s="4">
        <v>600510</v>
      </c>
      <c r="C68" s="4" t="s">
        <v>179</v>
      </c>
      <c r="D68" s="4" t="s">
        <v>178</v>
      </c>
      <c r="E68" s="4" t="s">
        <v>177</v>
      </c>
      <c r="F68" s="4" t="s">
        <v>3</v>
      </c>
      <c r="G68" s="4" t="s">
        <v>2</v>
      </c>
      <c r="H68" s="4"/>
      <c r="I68" s="4" t="s">
        <v>1</v>
      </c>
      <c r="J68" s="6">
        <v>38211</v>
      </c>
      <c r="K68" s="4">
        <v>9828770632</v>
      </c>
      <c r="L68" s="4" t="s">
        <v>98</v>
      </c>
    </row>
    <row r="69" spans="1:12" ht="22.5" x14ac:dyDescent="0.25">
      <c r="A69" s="4">
        <v>66</v>
      </c>
      <c r="B69" s="4">
        <v>600894</v>
      </c>
      <c r="C69" s="4" t="s">
        <v>227</v>
      </c>
      <c r="D69" s="4" t="s">
        <v>226</v>
      </c>
      <c r="E69" s="4" t="s">
        <v>225</v>
      </c>
      <c r="F69" s="4" t="s">
        <v>3</v>
      </c>
      <c r="G69" s="4" t="s">
        <v>49</v>
      </c>
      <c r="H69" s="4"/>
      <c r="I69" s="4" t="s">
        <v>15</v>
      </c>
      <c r="J69" s="6">
        <v>36047</v>
      </c>
      <c r="K69" s="4">
        <v>9928532646</v>
      </c>
      <c r="L69" s="4" t="s">
        <v>98</v>
      </c>
    </row>
    <row r="70" spans="1:12" x14ac:dyDescent="0.25">
      <c r="A70" s="4">
        <v>67</v>
      </c>
      <c r="B70" s="4">
        <v>603707</v>
      </c>
      <c r="C70" s="4" t="s">
        <v>6</v>
      </c>
      <c r="D70" s="4" t="s">
        <v>5</v>
      </c>
      <c r="E70" s="4" t="s">
        <v>4</v>
      </c>
      <c r="F70" s="4" t="s">
        <v>3</v>
      </c>
      <c r="G70" s="4" t="s">
        <v>2</v>
      </c>
      <c r="H70" s="4"/>
      <c r="I70" s="4" t="s">
        <v>1</v>
      </c>
      <c r="J70" s="6">
        <v>36773</v>
      </c>
      <c r="K70" s="4">
        <v>8690331181</v>
      </c>
      <c r="L70" s="4" t="s">
        <v>0</v>
      </c>
    </row>
    <row r="71" spans="1:12" x14ac:dyDescent="0.25">
      <c r="A71" s="4">
        <v>68</v>
      </c>
      <c r="B71" s="4">
        <v>601037</v>
      </c>
      <c r="C71" s="4" t="s">
        <v>197</v>
      </c>
      <c r="D71" s="4" t="s">
        <v>196</v>
      </c>
      <c r="E71" s="4" t="s">
        <v>195</v>
      </c>
      <c r="F71" s="4" t="s">
        <v>3</v>
      </c>
      <c r="G71" s="4" t="s">
        <v>8</v>
      </c>
      <c r="H71" s="4"/>
      <c r="I71" s="4" t="s">
        <v>7</v>
      </c>
      <c r="J71" s="6">
        <v>37330</v>
      </c>
      <c r="K71" s="4">
        <v>9602929982</v>
      </c>
      <c r="L71" s="4" t="s">
        <v>98</v>
      </c>
    </row>
    <row r="72" spans="1:12" x14ac:dyDescent="0.25">
      <c r="A72" s="4">
        <v>69</v>
      </c>
      <c r="B72" s="4">
        <v>891738</v>
      </c>
      <c r="C72" s="4" t="s">
        <v>101</v>
      </c>
      <c r="D72" s="4" t="s">
        <v>100</v>
      </c>
      <c r="E72" s="4" t="s">
        <v>99</v>
      </c>
      <c r="F72" s="4" t="s">
        <v>3</v>
      </c>
      <c r="G72" s="4" t="s">
        <v>37</v>
      </c>
      <c r="H72" s="4"/>
      <c r="I72" s="4" t="s">
        <v>41</v>
      </c>
      <c r="J72" s="6">
        <v>35032</v>
      </c>
      <c r="K72" s="4">
        <v>9414617229</v>
      </c>
      <c r="L72" s="4" t="s">
        <v>98</v>
      </c>
    </row>
    <row r="73" spans="1:12" x14ac:dyDescent="0.25">
      <c r="A73" s="4">
        <v>70</v>
      </c>
      <c r="B73" s="4">
        <v>601295</v>
      </c>
      <c r="C73" s="4" t="s">
        <v>238</v>
      </c>
      <c r="D73" s="4" t="s">
        <v>237</v>
      </c>
      <c r="E73" s="4" t="s">
        <v>236</v>
      </c>
      <c r="F73" s="4" t="s">
        <v>3</v>
      </c>
      <c r="G73" s="4" t="s">
        <v>17</v>
      </c>
      <c r="H73" s="4"/>
      <c r="I73" s="4" t="s">
        <v>15</v>
      </c>
      <c r="J73" s="6">
        <v>37544</v>
      </c>
      <c r="K73" s="4">
        <v>8003521990</v>
      </c>
      <c r="L73" s="4" t="s">
        <v>98</v>
      </c>
    </row>
    <row r="74" spans="1:12" x14ac:dyDescent="0.25">
      <c r="A74" s="4">
        <v>71</v>
      </c>
      <c r="B74" s="4">
        <v>601764</v>
      </c>
      <c r="C74" s="4" t="s">
        <v>173</v>
      </c>
      <c r="D74" s="4" t="s">
        <v>172</v>
      </c>
      <c r="E74" s="4" t="s">
        <v>171</v>
      </c>
      <c r="F74" s="4" t="s">
        <v>3</v>
      </c>
      <c r="G74" s="4" t="s">
        <v>8</v>
      </c>
      <c r="H74" s="4"/>
      <c r="I74" s="4" t="s">
        <v>7</v>
      </c>
      <c r="J74" s="6">
        <v>36974</v>
      </c>
      <c r="K74" s="4">
        <v>9982102287</v>
      </c>
      <c r="L74" s="4" t="s">
        <v>98</v>
      </c>
    </row>
    <row r="75" spans="1:12" x14ac:dyDescent="0.25">
      <c r="A75" s="4">
        <v>72</v>
      </c>
      <c r="B75" s="4">
        <v>868448</v>
      </c>
      <c r="C75" s="4" t="s">
        <v>167</v>
      </c>
      <c r="D75" s="4" t="s">
        <v>166</v>
      </c>
      <c r="E75" s="4" t="s">
        <v>99</v>
      </c>
      <c r="F75" s="4" t="s">
        <v>3</v>
      </c>
      <c r="G75" s="4" t="s">
        <v>37</v>
      </c>
      <c r="H75" s="4"/>
      <c r="I75" s="4" t="s">
        <v>36</v>
      </c>
      <c r="J75" s="6">
        <v>35905</v>
      </c>
      <c r="K75" s="4">
        <v>8003584682</v>
      </c>
      <c r="L75" s="4" t="s">
        <v>98</v>
      </c>
    </row>
    <row r="76" spans="1:12" x14ac:dyDescent="0.25">
      <c r="A76" s="4">
        <v>73</v>
      </c>
      <c r="B76" s="4">
        <v>603702</v>
      </c>
      <c r="C76" s="4" t="s">
        <v>145</v>
      </c>
      <c r="D76" s="4" t="s">
        <v>144</v>
      </c>
      <c r="E76" s="4" t="s">
        <v>143</v>
      </c>
      <c r="F76" s="4" t="s">
        <v>3</v>
      </c>
      <c r="G76" s="4" t="s">
        <v>49</v>
      </c>
      <c r="H76" s="4"/>
      <c r="I76" s="4" t="s">
        <v>48</v>
      </c>
      <c r="J76" s="6">
        <v>37631</v>
      </c>
      <c r="K76" s="4">
        <v>7424893508</v>
      </c>
      <c r="L76" s="4" t="s">
        <v>98</v>
      </c>
    </row>
    <row r="77" spans="1:12" x14ac:dyDescent="0.25">
      <c r="A77" s="4">
        <v>74</v>
      </c>
      <c r="B77" s="4">
        <v>827609</v>
      </c>
      <c r="C77" s="4" t="s">
        <v>214</v>
      </c>
      <c r="D77" s="4" t="s">
        <v>213</v>
      </c>
      <c r="E77" s="4" t="s">
        <v>212</v>
      </c>
      <c r="F77" s="4" t="s">
        <v>3</v>
      </c>
      <c r="G77" s="4" t="s">
        <v>8</v>
      </c>
      <c r="H77" s="4"/>
      <c r="I77" s="4" t="s">
        <v>7</v>
      </c>
      <c r="J77" s="6">
        <v>37300</v>
      </c>
      <c r="K77" s="4">
        <v>8005802732</v>
      </c>
      <c r="L77" s="4" t="s">
        <v>98</v>
      </c>
    </row>
    <row r="78" spans="1:12" x14ac:dyDescent="0.25">
      <c r="A78" s="4">
        <v>75</v>
      </c>
      <c r="B78" s="4">
        <v>600564</v>
      </c>
      <c r="C78" s="4" t="s">
        <v>200</v>
      </c>
      <c r="D78" s="4" t="s">
        <v>199</v>
      </c>
      <c r="E78" s="4" t="s">
        <v>198</v>
      </c>
      <c r="F78" s="4" t="s">
        <v>3</v>
      </c>
      <c r="G78" s="4" t="s">
        <v>2</v>
      </c>
      <c r="H78" s="4"/>
      <c r="I78" s="4" t="s">
        <v>1</v>
      </c>
      <c r="J78" s="6">
        <v>37474</v>
      </c>
      <c r="K78" s="4">
        <v>9929262821</v>
      </c>
      <c r="L78" s="4" t="s">
        <v>98</v>
      </c>
    </row>
    <row r="79" spans="1:12" x14ac:dyDescent="0.25">
      <c r="A79" s="4">
        <v>76</v>
      </c>
      <c r="B79" s="4">
        <v>575100</v>
      </c>
      <c r="C79" s="4" t="s">
        <v>288</v>
      </c>
      <c r="D79" s="4" t="s">
        <v>287</v>
      </c>
      <c r="E79" s="4" t="s">
        <v>286</v>
      </c>
      <c r="F79" s="4" t="s">
        <v>3</v>
      </c>
      <c r="G79" s="4" t="s">
        <v>2</v>
      </c>
      <c r="H79" s="4"/>
      <c r="I79" s="4" t="s">
        <v>15</v>
      </c>
      <c r="J79" s="6">
        <v>37182</v>
      </c>
      <c r="K79" s="4">
        <v>8696193371</v>
      </c>
      <c r="L79" s="4" t="s">
        <v>98</v>
      </c>
    </row>
    <row r="80" spans="1:12" x14ac:dyDescent="0.25">
      <c r="A80" s="4">
        <v>77</v>
      </c>
      <c r="B80" s="4">
        <v>579986</v>
      </c>
      <c r="C80" s="4" t="s">
        <v>412</v>
      </c>
      <c r="D80" s="4" t="s">
        <v>413</v>
      </c>
      <c r="E80" s="4" t="s">
        <v>414</v>
      </c>
      <c r="F80" s="4" t="s">
        <v>3</v>
      </c>
      <c r="G80" s="4" t="s">
        <v>2</v>
      </c>
      <c r="H80" s="4"/>
      <c r="I80" s="4" t="s">
        <v>1</v>
      </c>
      <c r="J80" s="6">
        <v>36608</v>
      </c>
      <c r="K80" s="4">
        <v>9166081338</v>
      </c>
      <c r="L80" s="4" t="s">
        <v>30</v>
      </c>
    </row>
    <row r="81" spans="1:12" x14ac:dyDescent="0.25">
      <c r="A81" s="4">
        <v>78</v>
      </c>
      <c r="B81" s="4">
        <v>600226</v>
      </c>
      <c r="C81" s="4" t="s">
        <v>247</v>
      </c>
      <c r="D81" s="4" t="s">
        <v>246</v>
      </c>
      <c r="E81" s="4" t="s">
        <v>245</v>
      </c>
      <c r="F81" s="4" t="s">
        <v>3</v>
      </c>
      <c r="G81" s="4" t="s">
        <v>32</v>
      </c>
      <c r="H81" s="4"/>
      <c r="I81" s="4" t="s">
        <v>15</v>
      </c>
      <c r="J81" s="6">
        <v>37472</v>
      </c>
      <c r="K81" s="4">
        <v>8949915240</v>
      </c>
      <c r="L81" s="4" t="s">
        <v>98</v>
      </c>
    </row>
    <row r="82" spans="1:12" x14ac:dyDescent="0.25">
      <c r="A82" s="4">
        <v>79</v>
      </c>
      <c r="B82" s="4">
        <v>866924</v>
      </c>
      <c r="C82" s="4" t="s">
        <v>409</v>
      </c>
      <c r="D82" s="4" t="s">
        <v>410</v>
      </c>
      <c r="E82" s="4" t="s">
        <v>411</v>
      </c>
      <c r="F82" s="4" t="s">
        <v>3</v>
      </c>
      <c r="G82" s="4" t="s">
        <v>49</v>
      </c>
      <c r="H82" s="4"/>
      <c r="I82" s="4" t="s">
        <v>48</v>
      </c>
      <c r="J82" s="6">
        <v>36693</v>
      </c>
      <c r="K82" s="4">
        <v>7231003958</v>
      </c>
      <c r="L82" s="4" t="s">
        <v>30</v>
      </c>
    </row>
    <row r="83" spans="1:12" x14ac:dyDescent="0.25">
      <c r="A83" s="4">
        <v>80</v>
      </c>
      <c r="B83" s="4">
        <v>621040</v>
      </c>
      <c r="C83" s="4" t="s">
        <v>418</v>
      </c>
      <c r="D83" s="4" t="s">
        <v>419</v>
      </c>
      <c r="E83" s="4" t="s">
        <v>420</v>
      </c>
      <c r="F83" s="4" t="s">
        <v>3</v>
      </c>
      <c r="G83" s="4" t="s">
        <v>37</v>
      </c>
      <c r="H83" s="4"/>
      <c r="I83" s="4" t="s">
        <v>41</v>
      </c>
      <c r="J83" s="6">
        <v>37447</v>
      </c>
      <c r="K83" s="4">
        <v>9983142653</v>
      </c>
      <c r="L83" s="4" t="s">
        <v>30</v>
      </c>
    </row>
    <row r="84" spans="1:12" x14ac:dyDescent="0.25">
      <c r="A84" s="4">
        <v>81</v>
      </c>
      <c r="B84" s="4">
        <v>578713</v>
      </c>
      <c r="C84" s="4" t="s">
        <v>353</v>
      </c>
      <c r="D84" s="4" t="s">
        <v>354</v>
      </c>
      <c r="E84" s="4" t="s">
        <v>180</v>
      </c>
      <c r="F84" s="4" t="s">
        <v>3</v>
      </c>
      <c r="G84" s="4" t="s">
        <v>8</v>
      </c>
      <c r="H84" s="4"/>
      <c r="I84" s="4" t="s">
        <v>7</v>
      </c>
      <c r="J84" s="6">
        <v>37537</v>
      </c>
      <c r="K84" s="4">
        <v>9166961953</v>
      </c>
      <c r="L84" s="4" t="s">
        <v>98</v>
      </c>
    </row>
    <row r="85" spans="1:12" x14ac:dyDescent="0.25">
      <c r="A85" s="4">
        <v>82</v>
      </c>
      <c r="B85" s="4">
        <v>603843</v>
      </c>
      <c r="C85" s="4" t="s">
        <v>194</v>
      </c>
      <c r="D85" s="4" t="s">
        <v>193</v>
      </c>
      <c r="E85" s="4" t="s">
        <v>192</v>
      </c>
      <c r="F85" s="4" t="s">
        <v>3</v>
      </c>
      <c r="G85" s="4" t="s">
        <v>8</v>
      </c>
      <c r="H85" s="4"/>
      <c r="I85" s="4" t="s">
        <v>7</v>
      </c>
      <c r="J85" s="6">
        <v>37328</v>
      </c>
      <c r="K85" s="4">
        <v>9352601299</v>
      </c>
      <c r="L85" s="4" t="s">
        <v>98</v>
      </c>
    </row>
    <row r="86" spans="1:12" x14ac:dyDescent="0.25">
      <c r="A86" s="4">
        <v>83</v>
      </c>
      <c r="B86" s="4">
        <v>603309</v>
      </c>
      <c r="C86" s="4" t="s">
        <v>347</v>
      </c>
      <c r="D86" s="4" t="s">
        <v>348</v>
      </c>
      <c r="E86" s="4" t="s">
        <v>349</v>
      </c>
      <c r="F86" s="4" t="s">
        <v>3</v>
      </c>
      <c r="G86" s="4" t="s">
        <v>17</v>
      </c>
      <c r="H86" s="4"/>
      <c r="I86" s="4" t="s">
        <v>15</v>
      </c>
      <c r="J86" s="6">
        <v>36346</v>
      </c>
      <c r="K86" s="4">
        <v>7414096977</v>
      </c>
      <c r="L86" s="4" t="s">
        <v>98</v>
      </c>
    </row>
    <row r="87" spans="1:12" x14ac:dyDescent="0.25">
      <c r="A87" s="4">
        <v>84</v>
      </c>
      <c r="B87" s="4">
        <v>748754</v>
      </c>
      <c r="C87" s="4" t="s">
        <v>421</v>
      </c>
      <c r="D87" s="4" t="s">
        <v>422</v>
      </c>
      <c r="E87" s="4" t="s">
        <v>423</v>
      </c>
      <c r="F87" s="4" t="s">
        <v>3</v>
      </c>
      <c r="G87" s="4" t="s">
        <v>32</v>
      </c>
      <c r="H87" s="4"/>
      <c r="I87" s="4" t="s">
        <v>31</v>
      </c>
      <c r="J87" s="6">
        <v>37514</v>
      </c>
      <c r="K87" s="4">
        <v>9784470957</v>
      </c>
      <c r="L87" s="4" t="s">
        <v>30</v>
      </c>
    </row>
    <row r="88" spans="1:12" x14ac:dyDescent="0.25">
      <c r="A88" s="4">
        <v>85</v>
      </c>
      <c r="B88" s="4">
        <v>601844</v>
      </c>
      <c r="C88" s="4" t="s">
        <v>270</v>
      </c>
      <c r="D88" s="4" t="s">
        <v>269</v>
      </c>
      <c r="E88" s="4" t="s">
        <v>268</v>
      </c>
      <c r="F88" s="4" t="s">
        <v>3</v>
      </c>
      <c r="G88" s="4" t="s">
        <v>8</v>
      </c>
      <c r="H88" s="4"/>
      <c r="I88" s="4" t="s">
        <v>15</v>
      </c>
      <c r="J88" s="6">
        <v>36723</v>
      </c>
      <c r="K88" s="4">
        <v>7073545431</v>
      </c>
      <c r="L88" s="4" t="s">
        <v>98</v>
      </c>
    </row>
    <row r="89" spans="1:12" x14ac:dyDescent="0.25">
      <c r="A89" s="4">
        <v>86</v>
      </c>
      <c r="B89" s="4">
        <v>578806</v>
      </c>
      <c r="C89" s="4" t="s">
        <v>268</v>
      </c>
      <c r="D89" s="4" t="s">
        <v>361</v>
      </c>
      <c r="E89" s="4" t="s">
        <v>123</v>
      </c>
      <c r="F89" s="4" t="s">
        <v>3</v>
      </c>
      <c r="G89" s="4" t="s">
        <v>8</v>
      </c>
      <c r="H89" s="4"/>
      <c r="I89" s="4" t="s">
        <v>7</v>
      </c>
      <c r="J89" s="6">
        <v>36618</v>
      </c>
      <c r="K89" s="4">
        <v>9521300674</v>
      </c>
      <c r="L89" s="4" t="s">
        <v>98</v>
      </c>
    </row>
    <row r="90" spans="1:12" x14ac:dyDescent="0.25">
      <c r="A90" s="4">
        <v>87</v>
      </c>
      <c r="B90" s="4">
        <v>602232</v>
      </c>
      <c r="C90" s="4" t="s">
        <v>291</v>
      </c>
      <c r="D90" s="4" t="s">
        <v>290</v>
      </c>
      <c r="E90" s="4" t="s">
        <v>289</v>
      </c>
      <c r="F90" s="4" t="s">
        <v>3</v>
      </c>
      <c r="G90" s="4" t="s">
        <v>8</v>
      </c>
      <c r="H90" s="4" t="s">
        <v>16</v>
      </c>
      <c r="I90" s="4" t="s">
        <v>15</v>
      </c>
      <c r="J90" s="6">
        <v>34397</v>
      </c>
      <c r="K90" s="4">
        <v>7869235618</v>
      </c>
      <c r="L90" s="4" t="s">
        <v>98</v>
      </c>
    </row>
    <row r="91" spans="1:12" x14ac:dyDescent="0.25">
      <c r="A91" s="4">
        <v>88</v>
      </c>
      <c r="B91" s="4">
        <v>579426</v>
      </c>
      <c r="C91" s="4" t="s">
        <v>122</v>
      </c>
      <c r="D91" s="4" t="s">
        <v>121</v>
      </c>
      <c r="E91" s="4" t="s">
        <v>120</v>
      </c>
      <c r="F91" s="4" t="s">
        <v>3</v>
      </c>
      <c r="G91" s="4" t="s">
        <v>49</v>
      </c>
      <c r="H91" s="4"/>
      <c r="I91" s="4" t="s">
        <v>48</v>
      </c>
      <c r="J91" s="6">
        <v>36399</v>
      </c>
      <c r="K91" s="4">
        <v>9602217778</v>
      </c>
      <c r="L91" s="4" t="s">
        <v>98</v>
      </c>
    </row>
    <row r="92" spans="1:12" x14ac:dyDescent="0.25">
      <c r="A92" s="4">
        <v>89</v>
      </c>
      <c r="B92" s="4">
        <v>601636</v>
      </c>
      <c r="C92" s="4" t="s">
        <v>294</v>
      </c>
      <c r="D92" s="4" t="s">
        <v>293</v>
      </c>
      <c r="E92" s="4" t="s">
        <v>292</v>
      </c>
      <c r="F92" s="4" t="s">
        <v>3</v>
      </c>
      <c r="G92" s="4" t="s">
        <v>17</v>
      </c>
      <c r="H92" s="4"/>
      <c r="I92" s="4" t="s">
        <v>15</v>
      </c>
      <c r="J92" s="6">
        <v>37159</v>
      </c>
      <c r="K92" s="4">
        <v>7742762456</v>
      </c>
      <c r="L92" s="4" t="s">
        <v>98</v>
      </c>
    </row>
    <row r="93" spans="1:12" x14ac:dyDescent="0.25">
      <c r="A93" s="4">
        <v>90</v>
      </c>
      <c r="B93" s="4">
        <v>600757</v>
      </c>
      <c r="C93" s="4" t="s">
        <v>714</v>
      </c>
      <c r="D93" s="4" t="s">
        <v>621</v>
      </c>
      <c r="E93" s="4" t="s">
        <v>622</v>
      </c>
      <c r="F93" s="4" t="s">
        <v>3</v>
      </c>
      <c r="G93" s="4" t="s">
        <v>8</v>
      </c>
      <c r="H93" s="4"/>
      <c r="I93" s="4" t="s">
        <v>7</v>
      </c>
      <c r="J93" s="6">
        <v>37275</v>
      </c>
      <c r="K93" s="4">
        <v>9783141472</v>
      </c>
      <c r="L93" s="4" t="s">
        <v>30</v>
      </c>
    </row>
    <row r="94" spans="1:12" ht="22.5" x14ac:dyDescent="0.25">
      <c r="A94" s="4">
        <v>91</v>
      </c>
      <c r="B94" s="4">
        <v>602648</v>
      </c>
      <c r="C94" s="4" t="s">
        <v>85</v>
      </c>
      <c r="D94" s="4" t="s">
        <v>84</v>
      </c>
      <c r="E94" s="4" t="s">
        <v>83</v>
      </c>
      <c r="F94" s="4" t="s">
        <v>3</v>
      </c>
      <c r="G94" s="4" t="s">
        <v>8</v>
      </c>
      <c r="H94" s="4"/>
      <c r="I94" s="4" t="s">
        <v>15</v>
      </c>
      <c r="J94" s="6">
        <v>36768</v>
      </c>
      <c r="K94" s="4">
        <v>9521416699</v>
      </c>
      <c r="L94" s="4" t="s">
        <v>30</v>
      </c>
    </row>
    <row r="95" spans="1:12" x14ac:dyDescent="0.25">
      <c r="A95" s="4">
        <v>92</v>
      </c>
      <c r="B95" s="4">
        <v>601039</v>
      </c>
      <c r="C95" s="4" t="s">
        <v>82</v>
      </c>
      <c r="D95" s="4" t="s">
        <v>81</v>
      </c>
      <c r="E95" s="4" t="s">
        <v>80</v>
      </c>
      <c r="F95" s="4" t="s">
        <v>3</v>
      </c>
      <c r="G95" s="4" t="s">
        <v>8</v>
      </c>
      <c r="H95" s="4" t="s">
        <v>16</v>
      </c>
      <c r="I95" s="4" t="s">
        <v>15</v>
      </c>
      <c r="J95" s="6">
        <v>37522</v>
      </c>
      <c r="K95" s="4">
        <v>9929940975</v>
      </c>
      <c r="L95" s="4" t="s">
        <v>30</v>
      </c>
    </row>
    <row r="96" spans="1:12" x14ac:dyDescent="0.25">
      <c r="A96" s="4">
        <v>93</v>
      </c>
      <c r="B96" s="4">
        <v>602854</v>
      </c>
      <c r="C96" s="4" t="s">
        <v>283</v>
      </c>
      <c r="D96" s="4" t="s">
        <v>282</v>
      </c>
      <c r="E96" s="4" t="s">
        <v>281</v>
      </c>
      <c r="F96" s="4" t="s">
        <v>3</v>
      </c>
      <c r="G96" s="4" t="s">
        <v>49</v>
      </c>
      <c r="H96" s="4"/>
      <c r="I96" s="4" t="s">
        <v>15</v>
      </c>
      <c r="J96" s="6">
        <v>36896</v>
      </c>
      <c r="K96" s="4">
        <v>8209801275</v>
      </c>
      <c r="L96" s="4" t="s">
        <v>98</v>
      </c>
    </row>
    <row r="97" spans="1:12" x14ac:dyDescent="0.25">
      <c r="A97" s="4">
        <v>94</v>
      </c>
      <c r="B97" s="4">
        <v>574443</v>
      </c>
      <c r="C97" s="4" t="s">
        <v>211</v>
      </c>
      <c r="D97" s="4" t="s">
        <v>210</v>
      </c>
      <c r="E97" s="4" t="s">
        <v>99</v>
      </c>
      <c r="F97" s="4" t="s">
        <v>3</v>
      </c>
      <c r="G97" s="4" t="s">
        <v>8</v>
      </c>
      <c r="H97" s="4"/>
      <c r="I97" s="4" t="s">
        <v>7</v>
      </c>
      <c r="J97" s="6">
        <v>37080</v>
      </c>
      <c r="K97" s="4">
        <v>8000295443</v>
      </c>
      <c r="L97" s="4" t="s">
        <v>98</v>
      </c>
    </row>
    <row r="98" spans="1:12" x14ac:dyDescent="0.25">
      <c r="A98" s="4">
        <v>95</v>
      </c>
      <c r="B98" s="4">
        <v>891580</v>
      </c>
      <c r="C98" s="4" t="s">
        <v>365</v>
      </c>
      <c r="D98" s="4" t="s">
        <v>366</v>
      </c>
      <c r="E98" s="4" t="s">
        <v>367</v>
      </c>
      <c r="F98" s="4" t="s">
        <v>3</v>
      </c>
      <c r="G98" s="4" t="s">
        <v>8</v>
      </c>
      <c r="H98" s="4"/>
      <c r="I98" s="4" t="s">
        <v>7</v>
      </c>
      <c r="J98" s="6">
        <v>35888</v>
      </c>
      <c r="K98" s="4">
        <v>8503959578</v>
      </c>
      <c r="L98" s="4" t="s">
        <v>98</v>
      </c>
    </row>
    <row r="99" spans="1:12" x14ac:dyDescent="0.25">
      <c r="A99" s="4">
        <v>96</v>
      </c>
      <c r="B99" s="4">
        <v>867716</v>
      </c>
      <c r="C99" s="4" t="s">
        <v>110</v>
      </c>
      <c r="D99" s="4" t="s">
        <v>109</v>
      </c>
      <c r="E99" s="4" t="s">
        <v>108</v>
      </c>
      <c r="F99" s="4" t="s">
        <v>3</v>
      </c>
      <c r="G99" s="4" t="s">
        <v>49</v>
      </c>
      <c r="H99" s="4"/>
      <c r="I99" s="4" t="s">
        <v>48</v>
      </c>
      <c r="J99" s="6">
        <v>34868</v>
      </c>
      <c r="K99" s="4">
        <v>9509104056</v>
      </c>
      <c r="L99" s="4" t="s">
        <v>98</v>
      </c>
    </row>
    <row r="100" spans="1:12" x14ac:dyDescent="0.25">
      <c r="A100" s="4">
        <v>97</v>
      </c>
      <c r="B100" s="4">
        <v>602869</v>
      </c>
      <c r="C100" s="4" t="s">
        <v>297</v>
      </c>
      <c r="D100" s="4" t="s">
        <v>296</v>
      </c>
      <c r="E100" s="4" t="s">
        <v>295</v>
      </c>
      <c r="F100" s="4" t="s">
        <v>3</v>
      </c>
      <c r="G100" s="4" t="s">
        <v>2</v>
      </c>
      <c r="H100" s="4"/>
      <c r="I100" s="4" t="s">
        <v>15</v>
      </c>
      <c r="J100" s="6">
        <v>37282</v>
      </c>
      <c r="K100" s="4">
        <v>9462561612</v>
      </c>
      <c r="L100" s="4" t="s">
        <v>98</v>
      </c>
    </row>
    <row r="101" spans="1:12" x14ac:dyDescent="0.25">
      <c r="A101" s="4">
        <v>98</v>
      </c>
      <c r="B101" s="4">
        <v>600333</v>
      </c>
      <c r="C101" s="4" t="s">
        <v>273</v>
      </c>
      <c r="D101" s="4" t="s">
        <v>272</v>
      </c>
      <c r="E101" s="4" t="s">
        <v>271</v>
      </c>
      <c r="F101" s="4" t="s">
        <v>3</v>
      </c>
      <c r="G101" s="4" t="s">
        <v>49</v>
      </c>
      <c r="H101" s="4"/>
      <c r="I101" s="4" t="s">
        <v>15</v>
      </c>
      <c r="J101" s="6">
        <v>37600</v>
      </c>
      <c r="K101" s="4">
        <v>9660414128</v>
      </c>
      <c r="L101" s="4" t="s">
        <v>98</v>
      </c>
    </row>
    <row r="102" spans="1:12" x14ac:dyDescent="0.25">
      <c r="A102" s="4">
        <v>99</v>
      </c>
      <c r="B102" s="4">
        <v>602032</v>
      </c>
      <c r="C102" s="4" t="s">
        <v>55</v>
      </c>
      <c r="D102" s="4" t="s">
        <v>54</v>
      </c>
      <c r="E102" s="4" t="s">
        <v>53</v>
      </c>
      <c r="F102" s="4" t="s">
        <v>3</v>
      </c>
      <c r="G102" s="4" t="s">
        <v>49</v>
      </c>
      <c r="H102" s="4"/>
      <c r="I102" s="4" t="s">
        <v>48</v>
      </c>
      <c r="J102" s="6">
        <v>36607</v>
      </c>
      <c r="K102" s="4">
        <v>9784642315</v>
      </c>
      <c r="L102" s="4" t="s">
        <v>30</v>
      </c>
    </row>
    <row r="103" spans="1:12" x14ac:dyDescent="0.25">
      <c r="A103" s="4">
        <v>100</v>
      </c>
      <c r="B103" s="4">
        <v>600965</v>
      </c>
      <c r="C103" s="4" t="s">
        <v>241</v>
      </c>
      <c r="D103" s="4" t="s">
        <v>240</v>
      </c>
      <c r="E103" s="4" t="s">
        <v>239</v>
      </c>
      <c r="F103" s="4" t="s">
        <v>3</v>
      </c>
      <c r="G103" s="4" t="s">
        <v>17</v>
      </c>
      <c r="H103" s="4"/>
      <c r="I103" s="4" t="s">
        <v>15</v>
      </c>
      <c r="J103" s="6">
        <v>31051</v>
      </c>
      <c r="K103" s="4">
        <v>9829319843</v>
      </c>
      <c r="L103" s="4" t="s">
        <v>98</v>
      </c>
    </row>
    <row r="104" spans="1:12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3"/>
      <c r="K104" s="42"/>
      <c r="L104" s="42"/>
    </row>
    <row r="105" spans="1:12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3"/>
      <c r="K105" s="42"/>
      <c r="L105" s="42"/>
    </row>
    <row r="106" spans="1:12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3"/>
      <c r="K106" s="42"/>
      <c r="L106" s="42"/>
    </row>
    <row r="107" spans="1:12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3"/>
      <c r="K107" s="42"/>
      <c r="L107" s="42"/>
    </row>
    <row r="108" spans="1:12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3"/>
      <c r="K108" s="42"/>
      <c r="L108" s="42"/>
    </row>
    <row r="109" spans="1:12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3"/>
      <c r="K109" s="42"/>
      <c r="L109" s="42"/>
    </row>
    <row r="110" spans="1:12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3"/>
      <c r="K110" s="42"/>
      <c r="L110" s="42"/>
    </row>
    <row r="111" spans="1:12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3"/>
      <c r="K111" s="42"/>
      <c r="L111" s="42"/>
    </row>
    <row r="115" spans="1:12" x14ac:dyDescent="0.25">
      <c r="A115" s="234" t="s">
        <v>311</v>
      </c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</row>
    <row r="116" spans="1:12" x14ac:dyDescent="0.25">
      <c r="A116" s="234" t="s">
        <v>313</v>
      </c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</row>
    <row r="117" spans="1:12" ht="22.5" x14ac:dyDescent="0.25">
      <c r="A117" s="4" t="s">
        <v>309</v>
      </c>
      <c r="B117" s="4" t="s">
        <v>308</v>
      </c>
      <c r="C117" s="4" t="s">
        <v>307</v>
      </c>
      <c r="D117" s="4" t="s">
        <v>306</v>
      </c>
      <c r="E117" s="4" t="s">
        <v>305</v>
      </c>
      <c r="F117" s="4" t="s">
        <v>304</v>
      </c>
      <c r="G117" s="4" t="s">
        <v>303</v>
      </c>
      <c r="H117" s="4" t="s">
        <v>429</v>
      </c>
      <c r="I117" s="4" t="s">
        <v>300</v>
      </c>
      <c r="J117" s="4" t="s">
        <v>299</v>
      </c>
      <c r="K117" s="4" t="s">
        <v>298</v>
      </c>
      <c r="L117" s="4"/>
    </row>
    <row r="118" spans="1:12" x14ac:dyDescent="0.25">
      <c r="A118" s="4">
        <v>1</v>
      </c>
      <c r="B118" s="4">
        <v>602869</v>
      </c>
      <c r="C118" s="4" t="s">
        <v>297</v>
      </c>
      <c r="D118" s="4" t="s">
        <v>296</v>
      </c>
      <c r="E118" s="4" t="s">
        <v>295</v>
      </c>
      <c r="F118" s="4" t="s">
        <v>3</v>
      </c>
      <c r="G118" s="4" t="s">
        <v>2</v>
      </c>
      <c r="H118" s="4"/>
      <c r="I118" s="6">
        <v>37282</v>
      </c>
      <c r="J118" s="4">
        <v>9462561612</v>
      </c>
      <c r="K118" s="4" t="s">
        <v>98</v>
      </c>
      <c r="L118" s="4"/>
    </row>
    <row r="119" spans="1:12" x14ac:dyDescent="0.25">
      <c r="A119" s="4">
        <v>2</v>
      </c>
      <c r="B119" s="4">
        <v>601636</v>
      </c>
      <c r="C119" s="4" t="s">
        <v>294</v>
      </c>
      <c r="D119" s="4" t="s">
        <v>293</v>
      </c>
      <c r="E119" s="4" t="s">
        <v>292</v>
      </c>
      <c r="F119" s="4" t="s">
        <v>3</v>
      </c>
      <c r="G119" s="4" t="s">
        <v>17</v>
      </c>
      <c r="H119" s="4"/>
      <c r="I119" s="6">
        <v>37159</v>
      </c>
      <c r="J119" s="4">
        <v>7742762456</v>
      </c>
      <c r="K119" s="4" t="s">
        <v>98</v>
      </c>
      <c r="L119" s="4"/>
    </row>
    <row r="120" spans="1:12" x14ac:dyDescent="0.25">
      <c r="A120" s="4">
        <v>3</v>
      </c>
      <c r="B120" s="4">
        <v>602232</v>
      </c>
      <c r="C120" s="4" t="s">
        <v>291</v>
      </c>
      <c r="D120" s="4" t="s">
        <v>290</v>
      </c>
      <c r="E120" s="4" t="s">
        <v>289</v>
      </c>
      <c r="F120" s="4" t="s">
        <v>3</v>
      </c>
      <c r="G120" s="4" t="s">
        <v>8</v>
      </c>
      <c r="H120" s="4" t="s">
        <v>16</v>
      </c>
      <c r="I120" s="6">
        <v>34397</v>
      </c>
      <c r="J120" s="4">
        <v>7869235618</v>
      </c>
      <c r="K120" s="4" t="s">
        <v>98</v>
      </c>
      <c r="L120" s="4"/>
    </row>
    <row r="121" spans="1:12" x14ac:dyDescent="0.25">
      <c r="A121" s="4">
        <v>4</v>
      </c>
      <c r="B121" s="4">
        <v>575100</v>
      </c>
      <c r="C121" s="4" t="s">
        <v>288</v>
      </c>
      <c r="D121" s="4" t="s">
        <v>287</v>
      </c>
      <c r="E121" s="4" t="s">
        <v>286</v>
      </c>
      <c r="F121" s="4" t="s">
        <v>3</v>
      </c>
      <c r="G121" s="4" t="s">
        <v>2</v>
      </c>
      <c r="H121" s="4"/>
      <c r="I121" s="6">
        <v>37182</v>
      </c>
      <c r="J121" s="4">
        <v>8696193371</v>
      </c>
      <c r="K121" s="4" t="s">
        <v>98</v>
      </c>
      <c r="L121" s="4"/>
    </row>
    <row r="122" spans="1:12" x14ac:dyDescent="0.25">
      <c r="A122" s="4">
        <v>5</v>
      </c>
      <c r="B122" s="4">
        <v>602114</v>
      </c>
      <c r="C122" s="4" t="s">
        <v>285</v>
      </c>
      <c r="D122" s="4" t="s">
        <v>246</v>
      </c>
      <c r="E122" s="4" t="s">
        <v>284</v>
      </c>
      <c r="F122" s="4" t="s">
        <v>3</v>
      </c>
      <c r="G122" s="4" t="s">
        <v>8</v>
      </c>
      <c r="H122" s="4"/>
      <c r="I122" s="6">
        <v>37447</v>
      </c>
      <c r="J122" s="4">
        <v>9636538870</v>
      </c>
      <c r="K122" s="4" t="s">
        <v>98</v>
      </c>
      <c r="L122" s="4"/>
    </row>
    <row r="123" spans="1:12" x14ac:dyDescent="0.25">
      <c r="A123" s="4">
        <v>6</v>
      </c>
      <c r="B123" s="4">
        <v>602854</v>
      </c>
      <c r="C123" s="4" t="s">
        <v>283</v>
      </c>
      <c r="D123" s="4" t="s">
        <v>282</v>
      </c>
      <c r="E123" s="4" t="s">
        <v>281</v>
      </c>
      <c r="F123" s="4" t="s">
        <v>3</v>
      </c>
      <c r="G123" s="4" t="s">
        <v>49</v>
      </c>
      <c r="H123" s="4"/>
      <c r="I123" s="6">
        <v>36896</v>
      </c>
      <c r="J123" s="4">
        <v>8209801275</v>
      </c>
      <c r="K123" s="4" t="s">
        <v>98</v>
      </c>
      <c r="L123" s="4"/>
    </row>
    <row r="124" spans="1:12" x14ac:dyDescent="0.25">
      <c r="A124" s="4">
        <v>7</v>
      </c>
      <c r="B124" s="4">
        <v>602477</v>
      </c>
      <c r="C124" s="4" t="s">
        <v>280</v>
      </c>
      <c r="D124" s="4" t="s">
        <v>275</v>
      </c>
      <c r="E124" s="4" t="s">
        <v>279</v>
      </c>
      <c r="F124" s="4" t="s">
        <v>3</v>
      </c>
      <c r="G124" s="4" t="s">
        <v>49</v>
      </c>
      <c r="H124" s="4"/>
      <c r="I124" s="6">
        <v>36255</v>
      </c>
      <c r="J124" s="4">
        <v>9649203023</v>
      </c>
      <c r="K124" s="4" t="s">
        <v>98</v>
      </c>
      <c r="L124" s="4"/>
    </row>
    <row r="125" spans="1:12" x14ac:dyDescent="0.25">
      <c r="A125" s="4">
        <v>8</v>
      </c>
      <c r="B125" s="4">
        <v>600946</v>
      </c>
      <c r="C125" s="4" t="s">
        <v>278</v>
      </c>
      <c r="D125" s="4" t="s">
        <v>277</v>
      </c>
      <c r="E125" s="4" t="s">
        <v>140</v>
      </c>
      <c r="F125" s="4" t="s">
        <v>3</v>
      </c>
      <c r="G125" s="4" t="s">
        <v>8</v>
      </c>
      <c r="H125" s="4"/>
      <c r="I125" s="6">
        <v>36692</v>
      </c>
      <c r="J125" s="4">
        <v>9602864264</v>
      </c>
      <c r="K125" s="4" t="s">
        <v>98</v>
      </c>
      <c r="L125" s="4"/>
    </row>
    <row r="126" spans="1:12" x14ac:dyDescent="0.25">
      <c r="A126" s="4">
        <v>9</v>
      </c>
      <c r="B126" s="4">
        <v>601139</v>
      </c>
      <c r="C126" s="4" t="s">
        <v>276</v>
      </c>
      <c r="D126" s="4" t="s">
        <v>275</v>
      </c>
      <c r="E126" s="4" t="s">
        <v>274</v>
      </c>
      <c r="F126" s="4" t="s">
        <v>3</v>
      </c>
      <c r="G126" s="4" t="s">
        <v>17</v>
      </c>
      <c r="H126" s="4"/>
      <c r="I126" s="6">
        <v>33667</v>
      </c>
      <c r="J126" s="4">
        <v>7357111547</v>
      </c>
      <c r="K126" s="4" t="s">
        <v>98</v>
      </c>
      <c r="L126" s="4"/>
    </row>
    <row r="127" spans="1:12" x14ac:dyDescent="0.25">
      <c r="A127" s="4">
        <v>10</v>
      </c>
      <c r="B127" s="4">
        <v>600333</v>
      </c>
      <c r="C127" s="4" t="s">
        <v>273</v>
      </c>
      <c r="D127" s="4" t="s">
        <v>272</v>
      </c>
      <c r="E127" s="4" t="s">
        <v>271</v>
      </c>
      <c r="F127" s="4" t="s">
        <v>3</v>
      </c>
      <c r="G127" s="4" t="s">
        <v>49</v>
      </c>
      <c r="H127" s="4"/>
      <c r="I127" s="6">
        <v>37600</v>
      </c>
      <c r="J127" s="4">
        <v>9660414128</v>
      </c>
      <c r="K127" s="4" t="s">
        <v>98</v>
      </c>
      <c r="L127" s="4"/>
    </row>
    <row r="128" spans="1:12" x14ac:dyDescent="0.25">
      <c r="A128" s="4">
        <v>11</v>
      </c>
      <c r="B128" s="4">
        <v>601844</v>
      </c>
      <c r="C128" s="4" t="s">
        <v>270</v>
      </c>
      <c r="D128" s="4" t="s">
        <v>269</v>
      </c>
      <c r="E128" s="4" t="s">
        <v>268</v>
      </c>
      <c r="F128" s="4" t="s">
        <v>3</v>
      </c>
      <c r="G128" s="4" t="s">
        <v>8</v>
      </c>
      <c r="H128" s="4"/>
      <c r="I128" s="6">
        <v>36723</v>
      </c>
      <c r="J128" s="4">
        <v>7073545431</v>
      </c>
      <c r="K128" s="4" t="s">
        <v>98</v>
      </c>
      <c r="L128" s="4"/>
    </row>
    <row r="129" spans="1:12" x14ac:dyDescent="0.25">
      <c r="A129" s="4">
        <v>12</v>
      </c>
      <c r="B129" s="4">
        <v>601905</v>
      </c>
      <c r="C129" s="4" t="s">
        <v>263</v>
      </c>
      <c r="D129" s="4" t="s">
        <v>187</v>
      </c>
      <c r="E129" s="4" t="s">
        <v>262</v>
      </c>
      <c r="F129" s="4" t="s">
        <v>3</v>
      </c>
      <c r="G129" s="4" t="s">
        <v>261</v>
      </c>
      <c r="H129" s="4"/>
      <c r="I129" s="6">
        <v>37067</v>
      </c>
      <c r="J129" s="4">
        <v>9799965463</v>
      </c>
      <c r="K129" s="4" t="s">
        <v>98</v>
      </c>
      <c r="L129" s="4"/>
    </row>
    <row r="130" spans="1:12" x14ac:dyDescent="0.25">
      <c r="A130" s="4">
        <v>13</v>
      </c>
      <c r="B130" s="4">
        <v>603142</v>
      </c>
      <c r="C130" s="4" t="s">
        <v>260</v>
      </c>
      <c r="D130" s="4" t="s">
        <v>259</v>
      </c>
      <c r="E130" s="4" t="s">
        <v>258</v>
      </c>
      <c r="F130" s="4" t="s">
        <v>3</v>
      </c>
      <c r="G130" s="4" t="s">
        <v>49</v>
      </c>
      <c r="H130" s="4"/>
      <c r="I130" s="6">
        <v>36521</v>
      </c>
      <c r="J130" s="4">
        <v>8764026850</v>
      </c>
      <c r="K130" s="4" t="s">
        <v>98</v>
      </c>
      <c r="L130" s="4"/>
    </row>
    <row r="131" spans="1:12" x14ac:dyDescent="0.25">
      <c r="A131" s="4">
        <v>14</v>
      </c>
      <c r="B131" s="4">
        <v>600528</v>
      </c>
      <c r="C131" s="4" t="s">
        <v>257</v>
      </c>
      <c r="D131" s="4" t="s">
        <v>256</v>
      </c>
      <c r="E131" s="4" t="s">
        <v>255</v>
      </c>
      <c r="F131" s="4" t="s">
        <v>3</v>
      </c>
      <c r="G131" s="4" t="s">
        <v>49</v>
      </c>
      <c r="H131" s="4" t="s">
        <v>254</v>
      </c>
      <c r="I131" s="6">
        <v>33725</v>
      </c>
      <c r="J131" s="4">
        <v>7976799320</v>
      </c>
      <c r="K131" s="4" t="s">
        <v>98</v>
      </c>
      <c r="L131" s="4"/>
    </row>
    <row r="132" spans="1:12" x14ac:dyDescent="0.25">
      <c r="A132" s="4">
        <v>15</v>
      </c>
      <c r="B132" s="4">
        <v>600573</v>
      </c>
      <c r="C132" s="4" t="s">
        <v>253</v>
      </c>
      <c r="D132" s="4" t="s">
        <v>252</v>
      </c>
      <c r="E132" s="4" t="s">
        <v>251</v>
      </c>
      <c r="F132" s="4" t="s">
        <v>3</v>
      </c>
      <c r="G132" s="4" t="s">
        <v>17</v>
      </c>
      <c r="H132" s="4" t="s">
        <v>250</v>
      </c>
      <c r="I132" s="6">
        <v>35049</v>
      </c>
      <c r="J132" s="4">
        <v>9413982755</v>
      </c>
      <c r="K132" s="4" t="s">
        <v>98</v>
      </c>
      <c r="L132" s="4"/>
    </row>
    <row r="133" spans="1:12" x14ac:dyDescent="0.25">
      <c r="A133" s="4">
        <v>16</v>
      </c>
      <c r="B133" s="4">
        <v>603461</v>
      </c>
      <c r="C133" s="4" t="s">
        <v>249</v>
      </c>
      <c r="D133" s="4" t="s">
        <v>248</v>
      </c>
      <c r="E133" s="4" t="s">
        <v>228</v>
      </c>
      <c r="F133" s="4" t="s">
        <v>3</v>
      </c>
      <c r="G133" s="4" t="s">
        <v>8</v>
      </c>
      <c r="H133" s="4"/>
      <c r="I133" s="6">
        <v>36659</v>
      </c>
      <c r="J133" s="4">
        <v>9001912704</v>
      </c>
      <c r="K133" s="4" t="s">
        <v>98</v>
      </c>
      <c r="L133" s="4"/>
    </row>
    <row r="134" spans="1:12" x14ac:dyDescent="0.25">
      <c r="A134" s="4">
        <v>17</v>
      </c>
      <c r="B134" s="4">
        <v>600226</v>
      </c>
      <c r="C134" s="4" t="s">
        <v>247</v>
      </c>
      <c r="D134" s="4" t="s">
        <v>246</v>
      </c>
      <c r="E134" s="4" t="s">
        <v>245</v>
      </c>
      <c r="F134" s="4" t="s">
        <v>3</v>
      </c>
      <c r="G134" s="4" t="s">
        <v>32</v>
      </c>
      <c r="H134" s="4"/>
      <c r="I134" s="6">
        <v>37472</v>
      </c>
      <c r="J134" s="4">
        <v>8949915240</v>
      </c>
      <c r="K134" s="4" t="s">
        <v>98</v>
      </c>
      <c r="L134" s="4"/>
    </row>
    <row r="135" spans="1:12" x14ac:dyDescent="0.25">
      <c r="A135" s="4">
        <v>18</v>
      </c>
      <c r="B135" s="4">
        <v>602208</v>
      </c>
      <c r="C135" s="4" t="s">
        <v>244</v>
      </c>
      <c r="D135" s="4" t="s">
        <v>243</v>
      </c>
      <c r="E135" s="4" t="s">
        <v>242</v>
      </c>
      <c r="F135" s="4" t="s">
        <v>3</v>
      </c>
      <c r="G135" s="4" t="s">
        <v>17</v>
      </c>
      <c r="H135" s="4"/>
      <c r="I135" s="6">
        <v>35858</v>
      </c>
      <c r="J135" s="4">
        <v>9636077729</v>
      </c>
      <c r="K135" s="4" t="s">
        <v>98</v>
      </c>
      <c r="L135" s="4"/>
    </row>
    <row r="136" spans="1:12" x14ac:dyDescent="0.25">
      <c r="A136" s="4">
        <v>19</v>
      </c>
      <c r="B136" s="4">
        <v>600965</v>
      </c>
      <c r="C136" s="4" t="s">
        <v>241</v>
      </c>
      <c r="D136" s="4" t="s">
        <v>240</v>
      </c>
      <c r="E136" s="4" t="s">
        <v>239</v>
      </c>
      <c r="F136" s="4" t="s">
        <v>3</v>
      </c>
      <c r="G136" s="4" t="s">
        <v>17</v>
      </c>
      <c r="H136" s="4"/>
      <c r="I136" s="6">
        <v>31051</v>
      </c>
      <c r="J136" s="4">
        <v>9829319843</v>
      </c>
      <c r="K136" s="4" t="s">
        <v>98</v>
      </c>
      <c r="L136" s="4"/>
    </row>
    <row r="137" spans="1:12" x14ac:dyDescent="0.25">
      <c r="A137" s="4">
        <v>20</v>
      </c>
      <c r="B137" s="4">
        <v>601295</v>
      </c>
      <c r="C137" s="4" t="s">
        <v>238</v>
      </c>
      <c r="D137" s="4" t="s">
        <v>237</v>
      </c>
      <c r="E137" s="4" t="s">
        <v>236</v>
      </c>
      <c r="F137" s="4" t="s">
        <v>3</v>
      </c>
      <c r="G137" s="4" t="s">
        <v>17</v>
      </c>
      <c r="H137" s="4"/>
      <c r="I137" s="6">
        <v>37544</v>
      </c>
      <c r="J137" s="4">
        <v>8003521990</v>
      </c>
      <c r="K137" s="4" t="s">
        <v>98</v>
      </c>
      <c r="L137" s="4"/>
    </row>
    <row r="138" spans="1:12" x14ac:dyDescent="0.25">
      <c r="A138" s="4">
        <v>21</v>
      </c>
      <c r="B138" s="4">
        <v>602168</v>
      </c>
      <c r="C138" s="4" t="s">
        <v>235</v>
      </c>
      <c r="D138" s="4" t="s">
        <v>234</v>
      </c>
      <c r="E138" s="4" t="s">
        <v>233</v>
      </c>
      <c r="F138" s="4" t="s">
        <v>3</v>
      </c>
      <c r="G138" s="4" t="s">
        <v>17</v>
      </c>
      <c r="H138" s="4" t="s">
        <v>16</v>
      </c>
      <c r="I138" s="6">
        <v>34554</v>
      </c>
      <c r="J138" s="4">
        <v>9024214198</v>
      </c>
      <c r="K138" s="4" t="s">
        <v>98</v>
      </c>
      <c r="L138" s="4"/>
    </row>
    <row r="139" spans="1:12" x14ac:dyDescent="0.25">
      <c r="A139" s="4">
        <v>22</v>
      </c>
      <c r="B139" s="4">
        <v>575177</v>
      </c>
      <c r="C139" s="4" t="s">
        <v>232</v>
      </c>
      <c r="D139" s="4" t="s">
        <v>231</v>
      </c>
      <c r="E139" s="4" t="s">
        <v>134</v>
      </c>
      <c r="F139" s="4" t="s">
        <v>3</v>
      </c>
      <c r="G139" s="4" t="s">
        <v>8</v>
      </c>
      <c r="H139" s="4"/>
      <c r="I139" s="6">
        <v>35045</v>
      </c>
      <c r="J139" s="4">
        <v>9829349155</v>
      </c>
      <c r="K139" s="4" t="s">
        <v>98</v>
      </c>
      <c r="L139" s="4"/>
    </row>
    <row r="140" spans="1:12" x14ac:dyDescent="0.25">
      <c r="A140" s="4">
        <v>23</v>
      </c>
      <c r="B140" s="4">
        <v>600517</v>
      </c>
      <c r="C140" s="4" t="s">
        <v>230</v>
      </c>
      <c r="D140" s="4" t="s">
        <v>229</v>
      </c>
      <c r="E140" s="4" t="s">
        <v>228</v>
      </c>
      <c r="F140" s="4" t="s">
        <v>3</v>
      </c>
      <c r="G140" s="4" t="s">
        <v>8</v>
      </c>
      <c r="H140" s="4"/>
      <c r="I140" s="6">
        <v>37631</v>
      </c>
      <c r="J140" s="4">
        <v>9672037480</v>
      </c>
      <c r="K140" s="4" t="s">
        <v>98</v>
      </c>
      <c r="L140" s="4"/>
    </row>
    <row r="141" spans="1:12" ht="22.5" x14ac:dyDescent="0.25">
      <c r="A141" s="4">
        <v>24</v>
      </c>
      <c r="B141" s="4">
        <v>600894</v>
      </c>
      <c r="C141" s="4" t="s">
        <v>227</v>
      </c>
      <c r="D141" s="4" t="s">
        <v>226</v>
      </c>
      <c r="E141" s="4" t="s">
        <v>225</v>
      </c>
      <c r="F141" s="4" t="s">
        <v>3</v>
      </c>
      <c r="G141" s="4" t="s">
        <v>49</v>
      </c>
      <c r="H141" s="4"/>
      <c r="I141" s="6">
        <v>36047</v>
      </c>
      <c r="J141" s="4">
        <v>9928532646</v>
      </c>
      <c r="K141" s="4" t="s">
        <v>98</v>
      </c>
      <c r="L141" s="4"/>
    </row>
    <row r="142" spans="1:12" x14ac:dyDescent="0.25">
      <c r="A142" s="4">
        <v>25</v>
      </c>
      <c r="B142" s="4">
        <v>834213</v>
      </c>
      <c r="C142" s="4" t="s">
        <v>224</v>
      </c>
      <c r="D142" s="4" t="s">
        <v>25</v>
      </c>
      <c r="E142" s="4" t="s">
        <v>223</v>
      </c>
      <c r="F142" s="4" t="s">
        <v>3</v>
      </c>
      <c r="G142" s="4" t="s">
        <v>49</v>
      </c>
      <c r="H142" s="4"/>
      <c r="I142" s="6">
        <v>36781</v>
      </c>
      <c r="J142" s="4">
        <v>9529376646</v>
      </c>
      <c r="K142" s="4" t="s">
        <v>98</v>
      </c>
      <c r="L142" s="4"/>
    </row>
    <row r="143" spans="1:12" x14ac:dyDescent="0.25">
      <c r="A143" s="4">
        <v>26</v>
      </c>
      <c r="B143" s="4">
        <v>601296</v>
      </c>
      <c r="C143" s="4" t="s">
        <v>222</v>
      </c>
      <c r="D143" s="4" t="s">
        <v>221</v>
      </c>
      <c r="E143" s="4" t="s">
        <v>12</v>
      </c>
      <c r="F143" s="4" t="s">
        <v>3</v>
      </c>
      <c r="G143" s="4" t="s">
        <v>2</v>
      </c>
      <c r="H143" s="4"/>
      <c r="I143" s="6">
        <v>36571</v>
      </c>
      <c r="J143" s="4">
        <v>7852076967</v>
      </c>
      <c r="K143" s="4" t="s">
        <v>98</v>
      </c>
      <c r="L143" s="4"/>
    </row>
    <row r="144" spans="1:12" x14ac:dyDescent="0.25">
      <c r="A144" s="4">
        <v>27</v>
      </c>
      <c r="B144" s="4">
        <v>602066</v>
      </c>
      <c r="C144" s="4" t="s">
        <v>220</v>
      </c>
      <c r="D144" s="4" t="s">
        <v>219</v>
      </c>
      <c r="E144" s="4" t="s">
        <v>218</v>
      </c>
      <c r="F144" s="4" t="s">
        <v>3</v>
      </c>
      <c r="G144" s="4" t="s">
        <v>32</v>
      </c>
      <c r="H144" s="4"/>
      <c r="I144" s="6">
        <v>34885</v>
      </c>
      <c r="J144" s="4">
        <v>7851932525</v>
      </c>
      <c r="K144" s="4" t="s">
        <v>98</v>
      </c>
      <c r="L144" s="4"/>
    </row>
    <row r="145" spans="1:12" x14ac:dyDescent="0.25">
      <c r="A145" s="4">
        <v>28</v>
      </c>
      <c r="B145" s="4">
        <v>577934</v>
      </c>
      <c r="C145" s="4" t="s">
        <v>217</v>
      </c>
      <c r="D145" s="4" t="s">
        <v>216</v>
      </c>
      <c r="E145" s="4" t="s">
        <v>215</v>
      </c>
      <c r="F145" s="4" t="s">
        <v>3</v>
      </c>
      <c r="G145" s="4" t="s">
        <v>8</v>
      </c>
      <c r="H145" s="4"/>
      <c r="I145" s="6">
        <v>36228</v>
      </c>
      <c r="J145" s="4">
        <v>9829474875</v>
      </c>
      <c r="K145" s="4" t="s">
        <v>98</v>
      </c>
      <c r="L145" s="4"/>
    </row>
    <row r="146" spans="1:12" x14ac:dyDescent="0.25">
      <c r="A146" s="4">
        <v>29</v>
      </c>
      <c r="B146" s="4">
        <v>603309</v>
      </c>
      <c r="C146" s="4" t="s">
        <v>347</v>
      </c>
      <c r="D146" s="4" t="s">
        <v>348</v>
      </c>
      <c r="E146" s="4" t="s">
        <v>349</v>
      </c>
      <c r="F146" s="4" t="s">
        <v>3</v>
      </c>
      <c r="G146" s="4" t="s">
        <v>17</v>
      </c>
      <c r="H146" s="4"/>
      <c r="I146" s="6">
        <v>36346</v>
      </c>
      <c r="J146" s="4">
        <v>7414096977</v>
      </c>
      <c r="K146" s="4" t="s">
        <v>98</v>
      </c>
      <c r="L146" s="4"/>
    </row>
    <row r="147" spans="1:12" x14ac:dyDescent="0.25">
      <c r="A147" s="4">
        <v>30</v>
      </c>
      <c r="B147" s="4">
        <v>827609</v>
      </c>
      <c r="C147" s="4" t="s">
        <v>214</v>
      </c>
      <c r="D147" s="4" t="s">
        <v>213</v>
      </c>
      <c r="E147" s="4" t="s">
        <v>212</v>
      </c>
      <c r="F147" s="4" t="s">
        <v>3</v>
      </c>
      <c r="G147" s="4" t="s">
        <v>8</v>
      </c>
      <c r="H147" s="4"/>
      <c r="I147" s="6">
        <v>37300</v>
      </c>
      <c r="J147" s="4">
        <v>8005802732</v>
      </c>
      <c r="K147" s="4" t="s">
        <v>98</v>
      </c>
      <c r="L147" s="4"/>
    </row>
    <row r="148" spans="1:12" x14ac:dyDescent="0.25">
      <c r="A148" s="4">
        <v>31</v>
      </c>
      <c r="B148" s="4">
        <v>574443</v>
      </c>
      <c r="C148" s="4" t="s">
        <v>211</v>
      </c>
      <c r="D148" s="4" t="s">
        <v>210</v>
      </c>
      <c r="E148" s="4" t="s">
        <v>99</v>
      </c>
      <c r="F148" s="4" t="s">
        <v>3</v>
      </c>
      <c r="G148" s="4" t="s">
        <v>8</v>
      </c>
      <c r="H148" s="4"/>
      <c r="I148" s="6">
        <v>37080</v>
      </c>
      <c r="J148" s="4">
        <v>8000295443</v>
      </c>
      <c r="K148" s="4" t="s">
        <v>98</v>
      </c>
      <c r="L148" s="4"/>
    </row>
    <row r="149" spans="1:12" x14ac:dyDescent="0.25">
      <c r="A149" s="4">
        <v>32</v>
      </c>
      <c r="B149" s="4">
        <v>600071</v>
      </c>
      <c r="C149" s="4" t="s">
        <v>209</v>
      </c>
      <c r="D149" s="4" t="s">
        <v>208</v>
      </c>
      <c r="E149" s="4" t="s">
        <v>207</v>
      </c>
      <c r="F149" s="4" t="s">
        <v>3</v>
      </c>
      <c r="G149" s="4" t="s">
        <v>8</v>
      </c>
      <c r="H149" s="4"/>
      <c r="I149" s="6">
        <v>36342</v>
      </c>
      <c r="J149" s="4">
        <v>9057269947</v>
      </c>
      <c r="K149" s="4" t="s">
        <v>98</v>
      </c>
      <c r="L149" s="4"/>
    </row>
    <row r="150" spans="1:12" x14ac:dyDescent="0.25">
      <c r="A150" s="4">
        <v>33</v>
      </c>
      <c r="B150" s="4">
        <v>600539</v>
      </c>
      <c r="C150" s="4" t="s">
        <v>203</v>
      </c>
      <c r="D150" s="4" t="s">
        <v>202</v>
      </c>
      <c r="E150" s="4" t="s">
        <v>201</v>
      </c>
      <c r="F150" s="4" t="s">
        <v>3</v>
      </c>
      <c r="G150" s="4" t="s">
        <v>8</v>
      </c>
      <c r="H150" s="4"/>
      <c r="I150" s="6">
        <v>36442</v>
      </c>
      <c r="J150" s="4">
        <v>8690401263</v>
      </c>
      <c r="K150" s="4" t="s">
        <v>98</v>
      </c>
      <c r="L150" s="4"/>
    </row>
    <row r="151" spans="1:12" x14ac:dyDescent="0.25">
      <c r="A151" s="4">
        <v>34</v>
      </c>
      <c r="B151" s="4">
        <v>600564</v>
      </c>
      <c r="C151" s="4" t="s">
        <v>200</v>
      </c>
      <c r="D151" s="4" t="s">
        <v>199</v>
      </c>
      <c r="E151" s="4" t="s">
        <v>198</v>
      </c>
      <c r="F151" s="4" t="s">
        <v>3</v>
      </c>
      <c r="G151" s="4" t="s">
        <v>2</v>
      </c>
      <c r="H151" s="4"/>
      <c r="I151" s="6">
        <v>37474</v>
      </c>
      <c r="J151" s="4">
        <v>9929262821</v>
      </c>
      <c r="K151" s="4" t="s">
        <v>98</v>
      </c>
      <c r="L151" s="4"/>
    </row>
    <row r="152" spans="1:12" x14ac:dyDescent="0.25">
      <c r="A152" s="4">
        <v>35</v>
      </c>
      <c r="B152" s="4">
        <v>601037</v>
      </c>
      <c r="C152" s="4" t="s">
        <v>197</v>
      </c>
      <c r="D152" s="4" t="s">
        <v>196</v>
      </c>
      <c r="E152" s="4" t="s">
        <v>195</v>
      </c>
      <c r="F152" s="4" t="s">
        <v>3</v>
      </c>
      <c r="G152" s="4" t="s">
        <v>8</v>
      </c>
      <c r="H152" s="4"/>
      <c r="I152" s="6">
        <v>37330</v>
      </c>
      <c r="J152" s="4">
        <v>9602929982</v>
      </c>
      <c r="K152" s="4" t="s">
        <v>98</v>
      </c>
      <c r="L152" s="4"/>
    </row>
    <row r="153" spans="1:12" x14ac:dyDescent="0.25">
      <c r="A153" s="4">
        <v>36</v>
      </c>
      <c r="B153" s="4">
        <v>603843</v>
      </c>
      <c r="C153" s="4" t="s">
        <v>194</v>
      </c>
      <c r="D153" s="4" t="s">
        <v>193</v>
      </c>
      <c r="E153" s="4" t="s">
        <v>192</v>
      </c>
      <c r="F153" s="4" t="s">
        <v>3</v>
      </c>
      <c r="G153" s="4" t="s">
        <v>8</v>
      </c>
      <c r="H153" s="4"/>
      <c r="I153" s="6">
        <v>37328</v>
      </c>
      <c r="J153" s="4">
        <v>9352601299</v>
      </c>
      <c r="K153" s="4" t="s">
        <v>98</v>
      </c>
      <c r="L153" s="4"/>
    </row>
    <row r="154" spans="1:12" x14ac:dyDescent="0.25">
      <c r="A154" s="4">
        <v>37</v>
      </c>
      <c r="B154" s="4">
        <v>600510</v>
      </c>
      <c r="C154" s="4" t="s">
        <v>179</v>
      </c>
      <c r="D154" s="4" t="s">
        <v>178</v>
      </c>
      <c r="E154" s="4" t="s">
        <v>177</v>
      </c>
      <c r="F154" s="4" t="s">
        <v>3</v>
      </c>
      <c r="G154" s="4" t="s">
        <v>2</v>
      </c>
      <c r="H154" s="4"/>
      <c r="I154" s="6">
        <v>38211</v>
      </c>
      <c r="J154" s="4">
        <v>9828770632</v>
      </c>
      <c r="K154" s="4" t="s">
        <v>98</v>
      </c>
      <c r="L154" s="4"/>
    </row>
    <row r="155" spans="1:12" x14ac:dyDescent="0.25">
      <c r="A155" s="4">
        <v>38</v>
      </c>
      <c r="B155" s="4">
        <v>602040</v>
      </c>
      <c r="C155" s="4" t="s">
        <v>176</v>
      </c>
      <c r="D155" s="4" t="s">
        <v>175</v>
      </c>
      <c r="E155" s="4" t="s">
        <v>174</v>
      </c>
      <c r="F155" s="4" t="s">
        <v>3</v>
      </c>
      <c r="G155" s="4" t="s">
        <v>8</v>
      </c>
      <c r="H155" s="4"/>
      <c r="I155" s="6">
        <v>36655</v>
      </c>
      <c r="J155" s="4">
        <v>9680534274</v>
      </c>
      <c r="K155" s="4" t="s">
        <v>98</v>
      </c>
      <c r="L155" s="4"/>
    </row>
    <row r="156" spans="1:12" x14ac:dyDescent="0.25">
      <c r="A156" s="4">
        <v>39</v>
      </c>
      <c r="B156" s="4">
        <v>601764</v>
      </c>
      <c r="C156" s="4" t="s">
        <v>173</v>
      </c>
      <c r="D156" s="4" t="s">
        <v>172</v>
      </c>
      <c r="E156" s="4" t="s">
        <v>171</v>
      </c>
      <c r="F156" s="4" t="s">
        <v>3</v>
      </c>
      <c r="G156" s="4" t="s">
        <v>8</v>
      </c>
      <c r="H156" s="4"/>
      <c r="I156" s="6">
        <v>36974</v>
      </c>
      <c r="J156" s="4">
        <v>9982102287</v>
      </c>
      <c r="K156" s="4" t="s">
        <v>98</v>
      </c>
      <c r="L156" s="4"/>
    </row>
    <row r="157" spans="1:12" x14ac:dyDescent="0.25">
      <c r="A157" s="4">
        <v>40</v>
      </c>
      <c r="B157" s="4">
        <v>601246</v>
      </c>
      <c r="C157" s="4" t="s">
        <v>170</v>
      </c>
      <c r="D157" s="4" t="s">
        <v>169</v>
      </c>
      <c r="E157" s="4" t="s">
        <v>168</v>
      </c>
      <c r="F157" s="4" t="s">
        <v>3</v>
      </c>
      <c r="G157" s="4" t="s">
        <v>32</v>
      </c>
      <c r="H157" s="4"/>
      <c r="I157" s="6">
        <v>36656</v>
      </c>
      <c r="J157" s="4">
        <v>7023713069</v>
      </c>
      <c r="K157" s="4" t="s">
        <v>98</v>
      </c>
      <c r="L157" s="4"/>
    </row>
    <row r="158" spans="1:12" x14ac:dyDescent="0.25">
      <c r="A158" s="4">
        <v>41</v>
      </c>
      <c r="B158" s="4">
        <v>868448</v>
      </c>
      <c r="C158" s="4" t="s">
        <v>167</v>
      </c>
      <c r="D158" s="4" t="s">
        <v>166</v>
      </c>
      <c r="E158" s="4" t="s">
        <v>99</v>
      </c>
      <c r="F158" s="4" t="s">
        <v>3</v>
      </c>
      <c r="G158" s="4" t="s">
        <v>37</v>
      </c>
      <c r="H158" s="4"/>
      <c r="I158" s="6">
        <v>35905</v>
      </c>
      <c r="J158" s="4">
        <v>8003584682</v>
      </c>
      <c r="K158" s="4" t="s">
        <v>98</v>
      </c>
      <c r="L158" s="4"/>
    </row>
    <row r="159" spans="1:12" x14ac:dyDescent="0.25">
      <c r="A159" s="4">
        <v>42</v>
      </c>
      <c r="B159" s="4">
        <v>863155</v>
      </c>
      <c r="C159" s="4" t="s">
        <v>165</v>
      </c>
      <c r="D159" s="4" t="s">
        <v>164</v>
      </c>
      <c r="E159" s="4" t="s">
        <v>163</v>
      </c>
      <c r="F159" s="4" t="s">
        <v>3</v>
      </c>
      <c r="G159" s="4" t="s">
        <v>37</v>
      </c>
      <c r="H159" s="4"/>
      <c r="I159" s="6">
        <v>36540</v>
      </c>
      <c r="J159" s="4">
        <v>8949341357</v>
      </c>
      <c r="K159" s="4" t="s">
        <v>98</v>
      </c>
      <c r="L159" s="4"/>
    </row>
    <row r="160" spans="1:12" x14ac:dyDescent="0.25">
      <c r="A160" s="4">
        <v>43</v>
      </c>
      <c r="B160" s="4">
        <v>575244</v>
      </c>
      <c r="C160" s="4" t="s">
        <v>350</v>
      </c>
      <c r="D160" s="4" t="s">
        <v>351</v>
      </c>
      <c r="E160" s="4" t="s">
        <v>352</v>
      </c>
      <c r="F160" s="4" t="s">
        <v>3</v>
      </c>
      <c r="G160" s="4" t="s">
        <v>8</v>
      </c>
      <c r="H160" s="4"/>
      <c r="I160" s="6">
        <v>36223</v>
      </c>
      <c r="J160" s="4">
        <v>8306031102</v>
      </c>
      <c r="K160" s="4" t="s">
        <v>98</v>
      </c>
      <c r="L160" s="4"/>
    </row>
    <row r="161" spans="1:12" x14ac:dyDescent="0.25">
      <c r="A161" s="4">
        <v>44</v>
      </c>
      <c r="B161" s="4">
        <v>578713</v>
      </c>
      <c r="C161" s="4" t="s">
        <v>353</v>
      </c>
      <c r="D161" s="4" t="s">
        <v>354</v>
      </c>
      <c r="E161" s="4" t="s">
        <v>180</v>
      </c>
      <c r="F161" s="4" t="s">
        <v>3</v>
      </c>
      <c r="G161" s="4" t="s">
        <v>8</v>
      </c>
      <c r="H161" s="4"/>
      <c r="I161" s="6">
        <v>37537</v>
      </c>
      <c r="J161" s="4">
        <v>9166961953</v>
      </c>
      <c r="K161" s="4" t="s">
        <v>98</v>
      </c>
      <c r="L161" s="4"/>
    </row>
    <row r="162" spans="1:12" x14ac:dyDescent="0.25">
      <c r="A162" s="4">
        <v>45</v>
      </c>
      <c r="B162" s="4">
        <v>603785</v>
      </c>
      <c r="C162" s="4" t="s">
        <v>355</v>
      </c>
      <c r="D162" s="4" t="s">
        <v>356</v>
      </c>
      <c r="E162" s="4" t="s">
        <v>357</v>
      </c>
      <c r="F162" s="4" t="s">
        <v>3</v>
      </c>
      <c r="G162" s="4" t="s">
        <v>8</v>
      </c>
      <c r="H162" s="4"/>
      <c r="I162" s="6">
        <v>36550</v>
      </c>
      <c r="J162" s="4">
        <v>8385064001</v>
      </c>
      <c r="K162" s="4" t="s">
        <v>98</v>
      </c>
      <c r="L162" s="4"/>
    </row>
    <row r="163" spans="1:12" x14ac:dyDescent="0.25">
      <c r="A163" s="4">
        <v>46</v>
      </c>
      <c r="B163" s="4">
        <v>861888</v>
      </c>
      <c r="C163" s="4" t="s">
        <v>358</v>
      </c>
      <c r="D163" s="4" t="s">
        <v>359</v>
      </c>
      <c r="E163" s="4" t="s">
        <v>360</v>
      </c>
      <c r="F163" s="4" t="s">
        <v>3</v>
      </c>
      <c r="G163" s="4" t="s">
        <v>37</v>
      </c>
      <c r="H163" s="4"/>
      <c r="I163" s="6">
        <v>37473</v>
      </c>
      <c r="J163" s="4">
        <v>7742616694</v>
      </c>
      <c r="K163" s="4" t="s">
        <v>98</v>
      </c>
      <c r="L163" s="4"/>
    </row>
    <row r="164" spans="1:12" x14ac:dyDescent="0.25">
      <c r="A164" s="4">
        <v>47</v>
      </c>
      <c r="B164" s="4">
        <v>578806</v>
      </c>
      <c r="C164" s="4" t="s">
        <v>268</v>
      </c>
      <c r="D164" s="4" t="s">
        <v>361</v>
      </c>
      <c r="E164" s="4" t="s">
        <v>123</v>
      </c>
      <c r="F164" s="4" t="s">
        <v>3</v>
      </c>
      <c r="G164" s="4" t="s">
        <v>8</v>
      </c>
      <c r="H164" s="4"/>
      <c r="I164" s="6">
        <v>36618</v>
      </c>
      <c r="J164" s="4">
        <v>9521300674</v>
      </c>
      <c r="K164" s="4" t="s">
        <v>98</v>
      </c>
      <c r="L164" s="4"/>
    </row>
    <row r="165" spans="1:12" x14ac:dyDescent="0.25">
      <c r="A165" s="4">
        <v>48</v>
      </c>
      <c r="B165" s="4">
        <v>891580</v>
      </c>
      <c r="C165" s="4" t="s">
        <v>365</v>
      </c>
      <c r="D165" s="4" t="s">
        <v>366</v>
      </c>
      <c r="E165" s="4" t="s">
        <v>367</v>
      </c>
      <c r="F165" s="4" t="s">
        <v>3</v>
      </c>
      <c r="G165" s="4" t="s">
        <v>8</v>
      </c>
      <c r="H165" s="4"/>
      <c r="I165" s="6">
        <v>35888</v>
      </c>
      <c r="J165" s="4">
        <v>8503959578</v>
      </c>
      <c r="K165" s="4" t="s">
        <v>98</v>
      </c>
      <c r="L165" s="4"/>
    </row>
    <row r="166" spans="1:12" x14ac:dyDescent="0.25">
      <c r="A166" s="4">
        <v>49</v>
      </c>
      <c r="B166" s="4">
        <v>600712</v>
      </c>
      <c r="C166" s="4" t="s">
        <v>154</v>
      </c>
      <c r="D166" s="4" t="s">
        <v>153</v>
      </c>
      <c r="E166" s="4" t="s">
        <v>152</v>
      </c>
      <c r="F166" s="4" t="s">
        <v>3</v>
      </c>
      <c r="G166" s="4" t="s">
        <v>2</v>
      </c>
      <c r="H166" s="4"/>
      <c r="I166" s="6">
        <v>36768</v>
      </c>
      <c r="J166" s="4">
        <v>8769357502</v>
      </c>
      <c r="K166" s="4" t="s">
        <v>98</v>
      </c>
      <c r="L166" s="4"/>
    </row>
    <row r="167" spans="1:12" x14ac:dyDescent="0.25">
      <c r="A167" s="4">
        <v>50</v>
      </c>
      <c r="B167" s="4">
        <v>603206</v>
      </c>
      <c r="C167" s="4" t="s">
        <v>151</v>
      </c>
      <c r="D167" s="4" t="s">
        <v>150</v>
      </c>
      <c r="E167" s="4" t="s">
        <v>149</v>
      </c>
      <c r="F167" s="4" t="s">
        <v>3</v>
      </c>
      <c r="G167" s="4" t="s">
        <v>2</v>
      </c>
      <c r="H167" s="4"/>
      <c r="I167" s="6">
        <v>37053</v>
      </c>
      <c r="J167" s="4">
        <v>9610245955</v>
      </c>
      <c r="K167" s="4" t="s">
        <v>98</v>
      </c>
      <c r="L167" s="4"/>
    </row>
    <row r="168" spans="1:12" x14ac:dyDescent="0.25">
      <c r="A168" s="4">
        <v>51</v>
      </c>
      <c r="B168" s="4">
        <v>603396</v>
      </c>
      <c r="C168" s="4" t="s">
        <v>148</v>
      </c>
      <c r="D168" s="4" t="s">
        <v>147</v>
      </c>
      <c r="E168" s="4" t="s">
        <v>146</v>
      </c>
      <c r="F168" s="4" t="s">
        <v>3</v>
      </c>
      <c r="G168" s="4" t="s">
        <v>2</v>
      </c>
      <c r="H168" s="4"/>
      <c r="I168" s="6">
        <v>37398</v>
      </c>
      <c r="J168" s="4">
        <v>7014508394</v>
      </c>
      <c r="K168" s="4" t="s">
        <v>98</v>
      </c>
      <c r="L168" s="4"/>
    </row>
    <row r="169" spans="1:12" x14ac:dyDescent="0.25">
      <c r="A169" s="4">
        <v>52</v>
      </c>
      <c r="B169" s="4">
        <v>711031</v>
      </c>
      <c r="C169" s="4" t="s">
        <v>368</v>
      </c>
      <c r="D169" s="4" t="s">
        <v>369</v>
      </c>
      <c r="E169" s="4" t="s">
        <v>370</v>
      </c>
      <c r="F169" s="4" t="s">
        <v>3</v>
      </c>
      <c r="G169" s="4" t="s">
        <v>37</v>
      </c>
      <c r="H169" s="4"/>
      <c r="I169" s="6">
        <v>37836</v>
      </c>
      <c r="J169" s="4">
        <v>8003664142</v>
      </c>
      <c r="K169" s="4" t="s">
        <v>98</v>
      </c>
      <c r="L169" s="4"/>
    </row>
    <row r="170" spans="1:12" x14ac:dyDescent="0.25">
      <c r="A170" s="4">
        <v>53</v>
      </c>
      <c r="B170" s="4">
        <v>603702</v>
      </c>
      <c r="C170" s="4" t="s">
        <v>145</v>
      </c>
      <c r="D170" s="4" t="s">
        <v>144</v>
      </c>
      <c r="E170" s="4" t="s">
        <v>143</v>
      </c>
      <c r="F170" s="4" t="s">
        <v>3</v>
      </c>
      <c r="G170" s="4" t="s">
        <v>49</v>
      </c>
      <c r="H170" s="4"/>
      <c r="I170" s="6">
        <v>37631</v>
      </c>
      <c r="J170" s="4">
        <v>7424893508</v>
      </c>
      <c r="K170" s="4" t="s">
        <v>98</v>
      </c>
      <c r="L170" s="4"/>
    </row>
    <row r="171" spans="1:12" x14ac:dyDescent="0.25">
      <c r="A171" s="4">
        <v>54</v>
      </c>
      <c r="B171" s="4">
        <v>574872</v>
      </c>
      <c r="C171" s="4" t="s">
        <v>142</v>
      </c>
      <c r="D171" s="4" t="s">
        <v>141</v>
      </c>
      <c r="E171" s="4" t="s">
        <v>140</v>
      </c>
      <c r="F171" s="4" t="s">
        <v>3</v>
      </c>
      <c r="G171" s="4" t="s">
        <v>49</v>
      </c>
      <c r="H171" s="4"/>
      <c r="I171" s="6">
        <v>36948</v>
      </c>
      <c r="J171" s="4">
        <v>7300309153</v>
      </c>
      <c r="K171" s="4" t="s">
        <v>98</v>
      </c>
      <c r="L171" s="4"/>
    </row>
    <row r="172" spans="1:12" x14ac:dyDescent="0.25">
      <c r="A172" s="4">
        <v>55</v>
      </c>
      <c r="B172" s="4">
        <v>578413</v>
      </c>
      <c r="C172" s="4" t="s">
        <v>139</v>
      </c>
      <c r="D172" s="4" t="s">
        <v>138</v>
      </c>
      <c r="E172" s="4" t="s">
        <v>137</v>
      </c>
      <c r="F172" s="4" t="s">
        <v>3</v>
      </c>
      <c r="G172" s="4" t="s">
        <v>49</v>
      </c>
      <c r="H172" s="4"/>
      <c r="I172" s="6">
        <v>36781</v>
      </c>
      <c r="J172" s="4">
        <v>9664422951</v>
      </c>
      <c r="K172" s="4" t="s">
        <v>98</v>
      </c>
      <c r="L172" s="4"/>
    </row>
    <row r="173" spans="1:12" x14ac:dyDescent="0.25">
      <c r="A173" s="4">
        <v>56</v>
      </c>
      <c r="B173" s="4">
        <v>596347</v>
      </c>
      <c r="C173" s="4" t="s">
        <v>133</v>
      </c>
      <c r="D173" s="4" t="s">
        <v>132</v>
      </c>
      <c r="E173" s="4" t="s">
        <v>123</v>
      </c>
      <c r="F173" s="4" t="s">
        <v>3</v>
      </c>
      <c r="G173" s="4" t="s">
        <v>32</v>
      </c>
      <c r="H173" s="4"/>
      <c r="I173" s="6">
        <v>37305</v>
      </c>
      <c r="J173" s="4">
        <v>7412907921</v>
      </c>
      <c r="K173" s="4" t="s">
        <v>98</v>
      </c>
      <c r="L173" s="4"/>
    </row>
    <row r="174" spans="1:12" x14ac:dyDescent="0.25">
      <c r="A174" s="4">
        <v>57</v>
      </c>
      <c r="B174" s="4">
        <v>600289</v>
      </c>
      <c r="C174" s="4" t="s">
        <v>131</v>
      </c>
      <c r="D174" s="4" t="s">
        <v>130</v>
      </c>
      <c r="E174" s="4" t="s">
        <v>129</v>
      </c>
      <c r="F174" s="4" t="s">
        <v>3</v>
      </c>
      <c r="G174" s="4" t="s">
        <v>2</v>
      </c>
      <c r="H174" s="4"/>
      <c r="I174" s="6">
        <v>36928</v>
      </c>
      <c r="J174" s="4">
        <v>7877166624</v>
      </c>
      <c r="K174" s="4" t="s">
        <v>98</v>
      </c>
      <c r="L174" s="4"/>
    </row>
    <row r="175" spans="1:12" x14ac:dyDescent="0.25">
      <c r="A175" s="4">
        <v>58</v>
      </c>
      <c r="B175" s="4">
        <v>574955</v>
      </c>
      <c r="C175" s="4" t="s">
        <v>125</v>
      </c>
      <c r="D175" s="4" t="s">
        <v>124</v>
      </c>
      <c r="E175" s="4" t="s">
        <v>123</v>
      </c>
      <c r="F175" s="4" t="s">
        <v>3</v>
      </c>
      <c r="G175" s="4" t="s">
        <v>49</v>
      </c>
      <c r="H175" s="4"/>
      <c r="I175" s="6">
        <v>36347</v>
      </c>
      <c r="J175" s="4">
        <v>9351557300</v>
      </c>
      <c r="K175" s="4" t="s">
        <v>98</v>
      </c>
      <c r="L175" s="4"/>
    </row>
    <row r="176" spans="1:12" x14ac:dyDescent="0.25">
      <c r="A176" s="4">
        <v>59</v>
      </c>
      <c r="B176" s="4">
        <v>579426</v>
      </c>
      <c r="C176" s="4" t="s">
        <v>122</v>
      </c>
      <c r="D176" s="4" t="s">
        <v>121</v>
      </c>
      <c r="E176" s="4" t="s">
        <v>120</v>
      </c>
      <c r="F176" s="4" t="s">
        <v>3</v>
      </c>
      <c r="G176" s="4" t="s">
        <v>49</v>
      </c>
      <c r="H176" s="4"/>
      <c r="I176" s="6">
        <v>36399</v>
      </c>
      <c r="J176" s="4">
        <v>9602217778</v>
      </c>
      <c r="K176" s="4" t="s">
        <v>98</v>
      </c>
      <c r="L176" s="4"/>
    </row>
    <row r="177" spans="1:12" x14ac:dyDescent="0.25">
      <c r="A177" s="4">
        <v>60</v>
      </c>
      <c r="B177" s="4">
        <v>735469</v>
      </c>
      <c r="C177" s="4" t="s">
        <v>113</v>
      </c>
      <c r="D177" s="4" t="s">
        <v>112</v>
      </c>
      <c r="E177" s="4" t="s">
        <v>111</v>
      </c>
      <c r="F177" s="4" t="s">
        <v>3</v>
      </c>
      <c r="G177" s="4" t="s">
        <v>49</v>
      </c>
      <c r="H177" s="4"/>
      <c r="I177" s="6">
        <v>36114</v>
      </c>
      <c r="J177" s="4">
        <v>8875615175</v>
      </c>
      <c r="K177" s="4" t="s">
        <v>98</v>
      </c>
      <c r="L177" s="4"/>
    </row>
    <row r="178" spans="1:12" x14ac:dyDescent="0.25">
      <c r="A178" s="4">
        <v>61</v>
      </c>
      <c r="B178" s="4">
        <v>867716</v>
      </c>
      <c r="C178" s="4" t="s">
        <v>110</v>
      </c>
      <c r="D178" s="4" t="s">
        <v>109</v>
      </c>
      <c r="E178" s="4" t="s">
        <v>108</v>
      </c>
      <c r="F178" s="4" t="s">
        <v>3</v>
      </c>
      <c r="G178" s="4" t="s">
        <v>49</v>
      </c>
      <c r="H178" s="4"/>
      <c r="I178" s="6">
        <v>34868</v>
      </c>
      <c r="J178" s="4">
        <v>9509104056</v>
      </c>
      <c r="K178" s="4" t="s">
        <v>98</v>
      </c>
      <c r="L178" s="4"/>
    </row>
    <row r="179" spans="1:12" x14ac:dyDescent="0.25">
      <c r="A179" s="4">
        <v>62</v>
      </c>
      <c r="B179" s="4">
        <v>577158</v>
      </c>
      <c r="C179" s="4" t="s">
        <v>371</v>
      </c>
      <c r="D179" s="4" t="s">
        <v>372</v>
      </c>
      <c r="E179" s="4" t="s">
        <v>373</v>
      </c>
      <c r="F179" s="4" t="s">
        <v>3</v>
      </c>
      <c r="G179" s="4" t="s">
        <v>49</v>
      </c>
      <c r="H179" s="4"/>
      <c r="I179" s="6">
        <v>35284</v>
      </c>
      <c r="J179" s="4">
        <v>8619692902</v>
      </c>
      <c r="K179" s="4" t="s">
        <v>98</v>
      </c>
      <c r="L179" s="4"/>
    </row>
    <row r="180" spans="1:12" x14ac:dyDescent="0.25">
      <c r="A180" s="4">
        <v>63</v>
      </c>
      <c r="B180" s="4">
        <v>600465</v>
      </c>
      <c r="C180" s="4" t="s">
        <v>374</v>
      </c>
      <c r="D180" s="4" t="s">
        <v>375</v>
      </c>
      <c r="E180" s="4" t="s">
        <v>376</v>
      </c>
      <c r="F180" s="4" t="s">
        <v>3</v>
      </c>
      <c r="G180" s="4" t="s">
        <v>49</v>
      </c>
      <c r="H180" s="4"/>
      <c r="I180" s="6">
        <v>37090</v>
      </c>
      <c r="J180" s="4">
        <v>9252119044</v>
      </c>
      <c r="K180" s="4" t="s">
        <v>98</v>
      </c>
      <c r="L180" s="4"/>
    </row>
    <row r="181" spans="1:12" x14ac:dyDescent="0.25">
      <c r="A181" s="4">
        <v>64</v>
      </c>
      <c r="B181" s="4">
        <v>891738</v>
      </c>
      <c r="C181" s="4" t="s">
        <v>101</v>
      </c>
      <c r="D181" s="4" t="s">
        <v>100</v>
      </c>
      <c r="E181" s="4" t="s">
        <v>99</v>
      </c>
      <c r="F181" s="4" t="s">
        <v>3</v>
      </c>
      <c r="G181" s="4" t="s">
        <v>37</v>
      </c>
      <c r="H181" s="4"/>
      <c r="I181" s="6">
        <v>35032</v>
      </c>
      <c r="J181" s="4">
        <v>9414617229</v>
      </c>
      <c r="K181" s="4" t="s">
        <v>98</v>
      </c>
      <c r="L181" s="4"/>
    </row>
    <row r="182" spans="1:12" x14ac:dyDescent="0.25">
      <c r="A182" s="4">
        <v>65</v>
      </c>
      <c r="B182" s="4">
        <v>603398</v>
      </c>
      <c r="C182" s="4" t="s">
        <v>377</v>
      </c>
      <c r="D182" s="4" t="s">
        <v>378</v>
      </c>
      <c r="E182" s="4" t="s">
        <v>379</v>
      </c>
      <c r="F182" s="4" t="s">
        <v>3</v>
      </c>
      <c r="G182" s="4" t="s">
        <v>49</v>
      </c>
      <c r="H182" s="4"/>
      <c r="I182" s="6">
        <v>37544</v>
      </c>
      <c r="J182" s="4">
        <v>9928274638</v>
      </c>
      <c r="K182" s="4" t="s">
        <v>98</v>
      </c>
      <c r="L182" s="4"/>
    </row>
    <row r="183" spans="1:12" x14ac:dyDescent="0.25">
      <c r="A183" s="4">
        <v>66</v>
      </c>
      <c r="B183" s="4">
        <v>738250</v>
      </c>
      <c r="C183" s="4" t="s">
        <v>380</v>
      </c>
      <c r="D183" s="4" t="s">
        <v>381</v>
      </c>
      <c r="E183" s="4" t="s">
        <v>382</v>
      </c>
      <c r="F183" s="4" t="s">
        <v>3</v>
      </c>
      <c r="G183" s="4" t="s">
        <v>49</v>
      </c>
      <c r="H183" s="4"/>
      <c r="I183" s="6">
        <v>35859</v>
      </c>
      <c r="J183" s="4">
        <v>7742476655</v>
      </c>
      <c r="K183" s="4" t="s">
        <v>98</v>
      </c>
      <c r="L183" s="4"/>
    </row>
    <row r="184" spans="1:12" x14ac:dyDescent="0.25">
      <c r="A184" s="4">
        <v>67</v>
      </c>
      <c r="B184" s="4">
        <v>892917</v>
      </c>
      <c r="C184" s="4" t="s">
        <v>383</v>
      </c>
      <c r="D184" s="4" t="s">
        <v>384</v>
      </c>
      <c r="E184" s="4" t="s">
        <v>385</v>
      </c>
      <c r="F184" s="4" t="s">
        <v>3</v>
      </c>
      <c r="G184" s="4" t="s">
        <v>37</v>
      </c>
      <c r="H184" s="4"/>
      <c r="I184" s="6">
        <v>36664</v>
      </c>
      <c r="J184" s="4">
        <v>8949166360</v>
      </c>
      <c r="K184" s="4" t="s">
        <v>98</v>
      </c>
      <c r="L184" s="4"/>
    </row>
    <row r="185" spans="1:12" x14ac:dyDescent="0.25">
      <c r="A185" s="4">
        <v>68</v>
      </c>
      <c r="B185" s="4">
        <v>830778</v>
      </c>
      <c r="C185" s="4" t="s">
        <v>386</v>
      </c>
      <c r="D185" s="4" t="s">
        <v>25</v>
      </c>
      <c r="E185" s="4" t="s">
        <v>387</v>
      </c>
      <c r="F185" s="4" t="s">
        <v>3</v>
      </c>
      <c r="G185" s="4" t="s">
        <v>37</v>
      </c>
      <c r="H185" s="4"/>
      <c r="I185" s="6">
        <v>34469</v>
      </c>
      <c r="J185" s="4">
        <v>8890272830</v>
      </c>
      <c r="K185" s="4" t="s">
        <v>98</v>
      </c>
      <c r="L185" s="4"/>
    </row>
    <row r="186" spans="1:12" x14ac:dyDescent="0.25">
      <c r="A186" s="4">
        <v>69</v>
      </c>
      <c r="B186" s="4">
        <v>830687</v>
      </c>
      <c r="C186" s="4" t="s">
        <v>97</v>
      </c>
      <c r="D186" s="4" t="s">
        <v>96</v>
      </c>
      <c r="E186" s="4" t="s">
        <v>95</v>
      </c>
      <c r="F186" s="4" t="s">
        <v>3</v>
      </c>
      <c r="G186" s="4" t="s">
        <v>17</v>
      </c>
      <c r="H186" s="4"/>
      <c r="I186" s="6">
        <v>36821</v>
      </c>
      <c r="J186" s="4">
        <v>9982082063</v>
      </c>
      <c r="K186" s="4" t="s">
        <v>30</v>
      </c>
      <c r="L186" s="4"/>
    </row>
    <row r="187" spans="1:12" x14ac:dyDescent="0.25">
      <c r="A187" s="4">
        <v>70</v>
      </c>
      <c r="B187" s="4">
        <v>600568</v>
      </c>
      <c r="C187" s="4" t="s">
        <v>94</v>
      </c>
      <c r="D187" s="4" t="s">
        <v>93</v>
      </c>
      <c r="E187" s="4" t="s">
        <v>92</v>
      </c>
      <c r="F187" s="4" t="s">
        <v>3</v>
      </c>
      <c r="G187" s="4" t="s">
        <v>49</v>
      </c>
      <c r="H187" s="4"/>
      <c r="I187" s="6">
        <v>37150</v>
      </c>
      <c r="J187" s="4">
        <v>7877928343</v>
      </c>
      <c r="K187" s="4" t="s">
        <v>30</v>
      </c>
      <c r="L187" s="4"/>
    </row>
    <row r="188" spans="1:12" ht="22.5" x14ac:dyDescent="0.25">
      <c r="A188" s="4">
        <v>71</v>
      </c>
      <c r="B188" s="4">
        <v>603754</v>
      </c>
      <c r="C188" s="4" t="s">
        <v>91</v>
      </c>
      <c r="D188" s="4" t="s">
        <v>90</v>
      </c>
      <c r="E188" s="4" t="s">
        <v>89</v>
      </c>
      <c r="F188" s="4" t="s">
        <v>3</v>
      </c>
      <c r="G188" s="4" t="s">
        <v>2</v>
      </c>
      <c r="H188" s="4"/>
      <c r="I188" s="6">
        <v>36383</v>
      </c>
      <c r="J188" s="4">
        <v>7976534944</v>
      </c>
      <c r="K188" s="4" t="s">
        <v>30</v>
      </c>
      <c r="L188" s="4"/>
    </row>
    <row r="189" spans="1:12" ht="22.5" x14ac:dyDescent="0.25">
      <c r="A189" s="4">
        <v>72</v>
      </c>
      <c r="B189" s="4">
        <v>602648</v>
      </c>
      <c r="C189" s="4" t="s">
        <v>85</v>
      </c>
      <c r="D189" s="4" t="s">
        <v>84</v>
      </c>
      <c r="E189" s="4" t="s">
        <v>83</v>
      </c>
      <c r="F189" s="4" t="s">
        <v>3</v>
      </c>
      <c r="G189" s="4" t="s">
        <v>8</v>
      </c>
      <c r="H189" s="4"/>
      <c r="I189" s="6">
        <v>36768</v>
      </c>
      <c r="J189" s="4">
        <v>9521416699</v>
      </c>
      <c r="K189" s="4" t="s">
        <v>30</v>
      </c>
      <c r="L189" s="4"/>
    </row>
    <row r="190" spans="1:12" x14ac:dyDescent="0.25">
      <c r="A190" s="4">
        <v>73</v>
      </c>
      <c r="B190" s="4">
        <v>601039</v>
      </c>
      <c r="C190" s="4" t="s">
        <v>82</v>
      </c>
      <c r="D190" s="4" t="s">
        <v>81</v>
      </c>
      <c r="E190" s="4" t="s">
        <v>80</v>
      </c>
      <c r="F190" s="4" t="s">
        <v>3</v>
      </c>
      <c r="G190" s="4" t="s">
        <v>8</v>
      </c>
      <c r="H190" s="4" t="s">
        <v>16</v>
      </c>
      <c r="I190" s="6">
        <v>37522</v>
      </c>
      <c r="J190" s="4">
        <v>9929940975</v>
      </c>
      <c r="K190" s="4" t="s">
        <v>30</v>
      </c>
      <c r="L190" s="4"/>
    </row>
    <row r="191" spans="1:12" x14ac:dyDescent="0.25">
      <c r="A191" s="4">
        <v>74</v>
      </c>
      <c r="B191" s="4">
        <v>601309</v>
      </c>
      <c r="C191" s="4" t="s">
        <v>79</v>
      </c>
      <c r="D191" s="4" t="s">
        <v>78</v>
      </c>
      <c r="E191" s="4" t="s">
        <v>77</v>
      </c>
      <c r="F191" s="4" t="s">
        <v>3</v>
      </c>
      <c r="G191" s="4" t="s">
        <v>2</v>
      </c>
      <c r="H191" s="4"/>
      <c r="I191" s="6">
        <v>36693</v>
      </c>
      <c r="J191" s="4">
        <v>9929530242</v>
      </c>
      <c r="K191" s="4" t="s">
        <v>30</v>
      </c>
      <c r="L191" s="4"/>
    </row>
    <row r="192" spans="1:12" x14ac:dyDescent="0.25">
      <c r="A192" s="4">
        <v>75</v>
      </c>
      <c r="B192" s="4">
        <v>868335</v>
      </c>
      <c r="C192" s="4" t="s">
        <v>76</v>
      </c>
      <c r="D192" s="4" t="s">
        <v>75</v>
      </c>
      <c r="E192" s="4" t="s">
        <v>74</v>
      </c>
      <c r="F192" s="4" t="s">
        <v>3</v>
      </c>
      <c r="G192" s="4" t="s">
        <v>17</v>
      </c>
      <c r="H192" s="4"/>
      <c r="I192" s="6">
        <v>37632</v>
      </c>
      <c r="J192" s="4">
        <v>9352787279</v>
      </c>
      <c r="K192" s="4" t="s">
        <v>30</v>
      </c>
      <c r="L192" s="4"/>
    </row>
    <row r="193" spans="1:12" x14ac:dyDescent="0.25">
      <c r="A193" s="4">
        <v>76</v>
      </c>
      <c r="B193" s="4">
        <v>603695</v>
      </c>
      <c r="C193" s="4" t="s">
        <v>70</v>
      </c>
      <c r="D193" s="4" t="s">
        <v>69</v>
      </c>
      <c r="E193" s="4" t="s">
        <v>68</v>
      </c>
      <c r="F193" s="4" t="s">
        <v>3</v>
      </c>
      <c r="G193" s="4" t="s">
        <v>8</v>
      </c>
      <c r="H193" s="4"/>
      <c r="I193" s="6">
        <v>35838</v>
      </c>
      <c r="J193" s="4">
        <v>9530343444</v>
      </c>
      <c r="K193" s="4" t="s">
        <v>30</v>
      </c>
      <c r="L193" s="4"/>
    </row>
    <row r="194" spans="1:12" x14ac:dyDescent="0.25">
      <c r="A194" s="4">
        <v>77</v>
      </c>
      <c r="B194" s="4">
        <v>600473</v>
      </c>
      <c r="C194" s="4" t="s">
        <v>388</v>
      </c>
      <c r="D194" s="4" t="s">
        <v>389</v>
      </c>
      <c r="E194" s="4" t="s">
        <v>390</v>
      </c>
      <c r="F194" s="4" t="s">
        <v>3</v>
      </c>
      <c r="G194" s="4" t="s">
        <v>261</v>
      </c>
      <c r="H194" s="4" t="s">
        <v>16</v>
      </c>
      <c r="I194" s="6">
        <v>36541</v>
      </c>
      <c r="J194" s="4">
        <v>9929640341</v>
      </c>
      <c r="K194" s="4" t="s">
        <v>30</v>
      </c>
      <c r="L194" s="4"/>
    </row>
    <row r="195" spans="1:12" x14ac:dyDescent="0.25">
      <c r="A195" s="4">
        <v>78</v>
      </c>
      <c r="B195" s="4">
        <v>601816</v>
      </c>
      <c r="C195" s="4" t="s">
        <v>391</v>
      </c>
      <c r="D195" s="4" t="s">
        <v>392</v>
      </c>
      <c r="E195" s="4" t="s">
        <v>393</v>
      </c>
      <c r="F195" s="4" t="s">
        <v>3</v>
      </c>
      <c r="G195" s="4" t="s">
        <v>8</v>
      </c>
      <c r="H195" s="4"/>
      <c r="I195" s="6">
        <v>36149</v>
      </c>
      <c r="J195" s="4">
        <v>7689865462</v>
      </c>
      <c r="K195" s="4" t="s">
        <v>30</v>
      </c>
      <c r="L195" s="4"/>
    </row>
    <row r="196" spans="1:12" x14ac:dyDescent="0.25">
      <c r="A196" s="4">
        <v>79</v>
      </c>
      <c r="B196" s="4">
        <v>601721</v>
      </c>
      <c r="C196" s="4" t="s">
        <v>394</v>
      </c>
      <c r="D196" s="4" t="s">
        <v>395</v>
      </c>
      <c r="E196" s="4" t="s">
        <v>396</v>
      </c>
      <c r="F196" s="4" t="s">
        <v>3</v>
      </c>
      <c r="G196" s="4" t="s">
        <v>8</v>
      </c>
      <c r="H196" s="4"/>
      <c r="I196" s="6">
        <v>36149</v>
      </c>
      <c r="J196" s="4">
        <v>8000766101</v>
      </c>
      <c r="K196" s="4" t="s">
        <v>30</v>
      </c>
      <c r="L196" s="4"/>
    </row>
    <row r="197" spans="1:12" x14ac:dyDescent="0.25">
      <c r="A197" s="4">
        <v>80</v>
      </c>
      <c r="B197" s="4">
        <v>601353</v>
      </c>
      <c r="C197" s="4" t="s">
        <v>397</v>
      </c>
      <c r="D197" s="4" t="s">
        <v>398</v>
      </c>
      <c r="E197" s="4" t="s">
        <v>399</v>
      </c>
      <c r="F197" s="4" t="s">
        <v>3</v>
      </c>
      <c r="G197" s="4" t="s">
        <v>8</v>
      </c>
      <c r="H197" s="4"/>
      <c r="I197" s="6">
        <v>36080</v>
      </c>
      <c r="J197" s="4">
        <v>7014721990</v>
      </c>
      <c r="K197" s="4" t="s">
        <v>30</v>
      </c>
      <c r="L197" s="4"/>
    </row>
    <row r="198" spans="1:12" x14ac:dyDescent="0.25">
      <c r="A198" s="4">
        <v>81</v>
      </c>
      <c r="B198" s="4">
        <v>601482</v>
      </c>
      <c r="C198" s="4" t="s">
        <v>400</v>
      </c>
      <c r="D198" s="4" t="s">
        <v>401</v>
      </c>
      <c r="E198" s="4" t="s">
        <v>402</v>
      </c>
      <c r="F198" s="4" t="s">
        <v>3</v>
      </c>
      <c r="G198" s="4" t="s">
        <v>8</v>
      </c>
      <c r="H198" s="4"/>
      <c r="I198" s="6">
        <v>36708</v>
      </c>
      <c r="J198" s="4">
        <v>9602197442</v>
      </c>
      <c r="K198" s="4" t="s">
        <v>30</v>
      </c>
      <c r="L198" s="4"/>
    </row>
    <row r="199" spans="1:12" x14ac:dyDescent="0.25">
      <c r="A199" s="4">
        <v>82</v>
      </c>
      <c r="B199" s="4">
        <v>602460</v>
      </c>
      <c r="C199" s="4" t="s">
        <v>403</v>
      </c>
      <c r="D199" s="4" t="s">
        <v>404</v>
      </c>
      <c r="E199" s="4" t="s">
        <v>405</v>
      </c>
      <c r="F199" s="4" t="s">
        <v>3</v>
      </c>
      <c r="G199" s="4" t="s">
        <v>8</v>
      </c>
      <c r="H199" s="4"/>
      <c r="I199" s="6">
        <v>36527</v>
      </c>
      <c r="J199" s="4">
        <v>8529388751</v>
      </c>
      <c r="K199" s="4" t="s">
        <v>30</v>
      </c>
      <c r="L199" s="4"/>
    </row>
    <row r="200" spans="1:12" x14ac:dyDescent="0.25">
      <c r="A200" s="4">
        <v>83</v>
      </c>
      <c r="B200" s="4">
        <v>602032</v>
      </c>
      <c r="C200" s="4" t="s">
        <v>55</v>
      </c>
      <c r="D200" s="4" t="s">
        <v>54</v>
      </c>
      <c r="E200" s="4" t="s">
        <v>53</v>
      </c>
      <c r="F200" s="4" t="s">
        <v>3</v>
      </c>
      <c r="G200" s="4" t="s">
        <v>49</v>
      </c>
      <c r="H200" s="4"/>
      <c r="I200" s="6">
        <v>36607</v>
      </c>
      <c r="J200" s="4">
        <v>9784642315</v>
      </c>
      <c r="K200" s="4" t="s">
        <v>30</v>
      </c>
      <c r="L200" s="4"/>
    </row>
    <row r="201" spans="1:12" x14ac:dyDescent="0.25">
      <c r="A201" s="4">
        <v>84</v>
      </c>
      <c r="B201" s="4">
        <v>600191</v>
      </c>
      <c r="C201" s="4" t="s">
        <v>52</v>
      </c>
      <c r="D201" s="4" t="s">
        <v>51</v>
      </c>
      <c r="E201" s="4" t="s">
        <v>50</v>
      </c>
      <c r="F201" s="4" t="s">
        <v>3</v>
      </c>
      <c r="G201" s="4" t="s">
        <v>49</v>
      </c>
      <c r="H201" s="4"/>
      <c r="I201" s="6">
        <v>37524</v>
      </c>
      <c r="J201" s="4">
        <v>7297003644</v>
      </c>
      <c r="K201" s="4" t="s">
        <v>30</v>
      </c>
      <c r="L201" s="4"/>
    </row>
    <row r="202" spans="1:12" x14ac:dyDescent="0.25">
      <c r="A202" s="4">
        <v>85</v>
      </c>
      <c r="B202" s="4">
        <v>600757</v>
      </c>
      <c r="C202" s="4" t="s">
        <v>714</v>
      </c>
      <c r="D202" s="4" t="s">
        <v>621</v>
      </c>
      <c r="E202" s="4" t="s">
        <v>622</v>
      </c>
      <c r="F202" s="4" t="s">
        <v>3</v>
      </c>
      <c r="G202" s="4" t="s">
        <v>8</v>
      </c>
      <c r="H202" s="4"/>
      <c r="I202" s="6">
        <v>37275</v>
      </c>
      <c r="J202" s="4">
        <v>9783141472</v>
      </c>
      <c r="K202" s="4" t="s">
        <v>30</v>
      </c>
      <c r="L202" s="4"/>
    </row>
    <row r="203" spans="1:12" x14ac:dyDescent="0.25">
      <c r="A203" s="4">
        <v>86</v>
      </c>
      <c r="B203" s="4">
        <v>835528</v>
      </c>
      <c r="C203" s="4" t="s">
        <v>47</v>
      </c>
      <c r="D203" s="4" t="s">
        <v>46</v>
      </c>
      <c r="E203" s="4" t="s">
        <v>45</v>
      </c>
      <c r="F203" s="4" t="s">
        <v>3</v>
      </c>
      <c r="G203" s="4" t="s">
        <v>2</v>
      </c>
      <c r="H203" s="4" t="s">
        <v>16</v>
      </c>
      <c r="I203" s="6">
        <v>36643</v>
      </c>
      <c r="J203" s="4">
        <v>9602669890</v>
      </c>
      <c r="K203" s="4" t="s">
        <v>30</v>
      </c>
      <c r="L203" s="4"/>
    </row>
    <row r="204" spans="1:12" x14ac:dyDescent="0.25">
      <c r="A204" s="4">
        <v>87</v>
      </c>
      <c r="B204" s="4">
        <v>866924</v>
      </c>
      <c r="C204" s="4" t="s">
        <v>409</v>
      </c>
      <c r="D204" s="4" t="s">
        <v>410</v>
      </c>
      <c r="E204" s="4" t="s">
        <v>411</v>
      </c>
      <c r="F204" s="4" t="s">
        <v>3</v>
      </c>
      <c r="G204" s="4" t="s">
        <v>49</v>
      </c>
      <c r="H204" s="4"/>
      <c r="I204" s="6">
        <v>36693</v>
      </c>
      <c r="J204" s="4">
        <v>7231003958</v>
      </c>
      <c r="K204" s="4" t="s">
        <v>30</v>
      </c>
      <c r="L204" s="4"/>
    </row>
    <row r="205" spans="1:12" x14ac:dyDescent="0.25">
      <c r="A205" s="4">
        <v>88</v>
      </c>
      <c r="B205" s="4">
        <v>579986</v>
      </c>
      <c r="C205" s="4" t="s">
        <v>412</v>
      </c>
      <c r="D205" s="4" t="s">
        <v>413</v>
      </c>
      <c r="E205" s="4" t="s">
        <v>414</v>
      </c>
      <c r="F205" s="4" t="s">
        <v>3</v>
      </c>
      <c r="G205" s="4" t="s">
        <v>2</v>
      </c>
      <c r="H205" s="4"/>
      <c r="I205" s="6">
        <v>36608</v>
      </c>
      <c r="J205" s="4">
        <v>9166081338</v>
      </c>
      <c r="K205" s="4" t="s">
        <v>30</v>
      </c>
      <c r="L205" s="4"/>
    </row>
    <row r="206" spans="1:12" x14ac:dyDescent="0.25">
      <c r="A206" s="4">
        <v>89</v>
      </c>
      <c r="B206" s="4">
        <v>743123</v>
      </c>
      <c r="C206" s="4" t="s">
        <v>415</v>
      </c>
      <c r="D206" s="4" t="s">
        <v>416</v>
      </c>
      <c r="E206" s="4" t="s">
        <v>417</v>
      </c>
      <c r="F206" s="4" t="s">
        <v>3</v>
      </c>
      <c r="G206" s="4" t="s">
        <v>37</v>
      </c>
      <c r="H206" s="4"/>
      <c r="I206" s="6">
        <v>36693</v>
      </c>
      <c r="J206" s="4">
        <v>9166927640</v>
      </c>
      <c r="K206" s="4" t="s">
        <v>30</v>
      </c>
      <c r="L206" s="4"/>
    </row>
    <row r="207" spans="1:12" x14ac:dyDescent="0.25">
      <c r="A207" s="4">
        <v>90</v>
      </c>
      <c r="B207" s="4">
        <v>621040</v>
      </c>
      <c r="C207" s="4" t="s">
        <v>418</v>
      </c>
      <c r="D207" s="4" t="s">
        <v>419</v>
      </c>
      <c r="E207" s="4" t="s">
        <v>420</v>
      </c>
      <c r="F207" s="4" t="s">
        <v>3</v>
      </c>
      <c r="G207" s="4" t="s">
        <v>37</v>
      </c>
      <c r="H207" s="4"/>
      <c r="I207" s="6">
        <v>37447</v>
      </c>
      <c r="J207" s="4">
        <v>9983142653</v>
      </c>
      <c r="K207" s="4" t="s">
        <v>30</v>
      </c>
      <c r="L207" s="4"/>
    </row>
    <row r="208" spans="1:12" x14ac:dyDescent="0.25">
      <c r="A208" s="4">
        <v>91</v>
      </c>
      <c r="B208" s="4">
        <v>748754</v>
      </c>
      <c r="C208" s="4" t="s">
        <v>421</v>
      </c>
      <c r="D208" s="4" t="s">
        <v>422</v>
      </c>
      <c r="E208" s="4" t="s">
        <v>423</v>
      </c>
      <c r="F208" s="4" t="s">
        <v>3</v>
      </c>
      <c r="G208" s="4" t="s">
        <v>32</v>
      </c>
      <c r="H208" s="4"/>
      <c r="I208" s="6">
        <v>37514</v>
      </c>
      <c r="J208" s="4">
        <v>9784470957</v>
      </c>
      <c r="K208" s="4" t="s">
        <v>30</v>
      </c>
      <c r="L208" s="4"/>
    </row>
    <row r="209" spans="1:12" x14ac:dyDescent="0.25">
      <c r="A209" s="4">
        <v>92</v>
      </c>
      <c r="B209" s="4">
        <v>601722</v>
      </c>
      <c r="C209" s="4" t="s">
        <v>29</v>
      </c>
      <c r="D209" s="4" t="s">
        <v>28</v>
      </c>
      <c r="E209" s="4" t="s">
        <v>27</v>
      </c>
      <c r="F209" s="4" t="s">
        <v>3</v>
      </c>
      <c r="G209" s="4" t="s">
        <v>2</v>
      </c>
      <c r="H209" s="4"/>
      <c r="I209" s="6">
        <v>37433</v>
      </c>
      <c r="J209" s="4">
        <v>7976045480</v>
      </c>
      <c r="K209" s="4" t="s">
        <v>0</v>
      </c>
      <c r="L209" s="4"/>
    </row>
    <row r="210" spans="1:12" x14ac:dyDescent="0.25">
      <c r="A210" s="4">
        <v>93</v>
      </c>
      <c r="B210" s="4">
        <v>600808</v>
      </c>
      <c r="C210" s="4" t="s">
        <v>26</v>
      </c>
      <c r="D210" s="4" t="s">
        <v>25</v>
      </c>
      <c r="E210" s="4" t="s">
        <v>24</v>
      </c>
      <c r="F210" s="4" t="s">
        <v>3</v>
      </c>
      <c r="G210" s="4" t="s">
        <v>2</v>
      </c>
      <c r="H210" s="4" t="s">
        <v>16</v>
      </c>
      <c r="I210" s="6">
        <v>36838</v>
      </c>
      <c r="J210" s="4">
        <v>8290516908</v>
      </c>
      <c r="K210" s="4" t="s">
        <v>0</v>
      </c>
      <c r="L210" s="4"/>
    </row>
    <row r="211" spans="1:12" x14ac:dyDescent="0.25">
      <c r="A211" s="4">
        <v>94</v>
      </c>
      <c r="B211" s="4">
        <v>600910</v>
      </c>
      <c r="C211" s="4" t="s">
        <v>14</v>
      </c>
      <c r="D211" s="4" t="s">
        <v>13</v>
      </c>
      <c r="E211" s="4" t="s">
        <v>12</v>
      </c>
      <c r="F211" s="4" t="s">
        <v>3</v>
      </c>
      <c r="G211" s="4" t="s">
        <v>8</v>
      </c>
      <c r="H211" s="4"/>
      <c r="I211" s="6">
        <v>36418</v>
      </c>
      <c r="J211" s="4">
        <v>9413162081</v>
      </c>
      <c r="K211" s="4" t="s">
        <v>0</v>
      </c>
      <c r="L211" s="4"/>
    </row>
    <row r="212" spans="1:12" x14ac:dyDescent="0.25">
      <c r="A212" s="4">
        <v>95</v>
      </c>
      <c r="B212" s="4">
        <v>825541</v>
      </c>
      <c r="C212" s="4" t="s">
        <v>11</v>
      </c>
      <c r="D212" s="4" t="s">
        <v>10</v>
      </c>
      <c r="E212" s="4" t="s">
        <v>9</v>
      </c>
      <c r="F212" s="4" t="s">
        <v>3</v>
      </c>
      <c r="G212" s="4" t="s">
        <v>8</v>
      </c>
      <c r="H212" s="4"/>
      <c r="I212" s="6">
        <v>35985</v>
      </c>
      <c r="J212" s="4">
        <v>7412881060</v>
      </c>
      <c r="K212" s="4" t="s">
        <v>0</v>
      </c>
      <c r="L212" s="4"/>
    </row>
    <row r="213" spans="1:12" x14ac:dyDescent="0.25">
      <c r="A213" s="4">
        <v>96</v>
      </c>
      <c r="B213" s="4">
        <v>603707</v>
      </c>
      <c r="C213" s="4" t="s">
        <v>6</v>
      </c>
      <c r="D213" s="4" t="s">
        <v>5</v>
      </c>
      <c r="E213" s="4" t="s">
        <v>4</v>
      </c>
      <c r="F213" s="4" t="s">
        <v>3</v>
      </c>
      <c r="G213" s="4" t="s">
        <v>2</v>
      </c>
      <c r="H213" s="4"/>
      <c r="I213" s="6">
        <v>36773</v>
      </c>
      <c r="J213" s="4">
        <v>8690331181</v>
      </c>
      <c r="K213" s="4" t="s">
        <v>0</v>
      </c>
      <c r="L213" s="4"/>
    </row>
    <row r="214" spans="1:12" x14ac:dyDescent="0.25">
      <c r="A214" s="4">
        <v>97</v>
      </c>
      <c r="B214" s="4">
        <v>600094</v>
      </c>
      <c r="C214" s="4" t="s">
        <v>424</v>
      </c>
      <c r="D214" s="4" t="s">
        <v>425</v>
      </c>
      <c r="E214" s="4" t="s">
        <v>426</v>
      </c>
      <c r="F214" s="4" t="s">
        <v>3</v>
      </c>
      <c r="G214" s="4" t="s">
        <v>17</v>
      </c>
      <c r="H214" s="4"/>
      <c r="I214" s="6">
        <v>37337</v>
      </c>
      <c r="J214" s="4">
        <v>8690870686</v>
      </c>
      <c r="K214" s="4" t="s">
        <v>0</v>
      </c>
      <c r="L214" s="44"/>
    </row>
  </sheetData>
  <sortState ref="C4:M103">
    <sortCondition ref="C4"/>
  </sortState>
  <mergeCells count="4">
    <mergeCell ref="A115:L115"/>
    <mergeCell ref="A116:L116"/>
    <mergeCell ref="A1:L1"/>
    <mergeCell ref="A2:L2"/>
  </mergeCells>
  <pageMargins left="0.47244094488188981" right="0.19685039370078741" top="0.31496062992125984" bottom="0.2362204724409449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0"/>
  <sheetViews>
    <sheetView workbookViewId="0">
      <selection activeCell="C15" sqref="C15"/>
    </sheetView>
  </sheetViews>
  <sheetFormatPr defaultRowHeight="15" x14ac:dyDescent="0.25"/>
  <cols>
    <col min="1" max="1" width="4.42578125" style="3" bestFit="1" customWidth="1"/>
    <col min="2" max="2" width="34.28515625" style="1" customWidth="1"/>
    <col min="3" max="3" width="27.5703125" bestFit="1" customWidth="1"/>
    <col min="4" max="4" width="26.28515625" bestFit="1" customWidth="1"/>
    <col min="5" max="5" width="10" bestFit="1" customWidth="1"/>
    <col min="6" max="6" width="8.28515625" bestFit="1" customWidth="1"/>
    <col min="7" max="7" width="10.28515625" bestFit="1" customWidth="1"/>
    <col min="8" max="8" width="10.28515625" style="3" bestFit="1" customWidth="1"/>
    <col min="9" max="9" width="11.5703125" style="3" bestFit="1" customWidth="1"/>
    <col min="10" max="11" width="12.42578125" style="3" bestFit="1" customWidth="1"/>
    <col min="12" max="12" width="13.42578125" style="3" bestFit="1" customWidth="1"/>
    <col min="13" max="13" width="12.42578125" style="3" bestFit="1" customWidth="1"/>
    <col min="14" max="14" width="11.5703125" bestFit="1" customWidth="1"/>
    <col min="15" max="15" width="10.42578125" bestFit="1" customWidth="1"/>
    <col min="16" max="16" width="20.28515625" bestFit="1" customWidth="1"/>
    <col min="17" max="17" width="13.140625" bestFit="1" customWidth="1"/>
    <col min="18" max="18" width="9" bestFit="1" customWidth="1"/>
    <col min="19" max="19" width="11.5703125" bestFit="1" customWidth="1"/>
    <col min="20" max="21" width="10.85546875" bestFit="1" customWidth="1"/>
    <col min="22" max="22" width="11" bestFit="1" customWidth="1"/>
    <col min="23" max="23" width="13.42578125" bestFit="1" customWidth="1"/>
    <col min="24" max="24" width="75.28515625" bestFit="1" customWidth="1"/>
    <col min="25" max="25" width="11" bestFit="1" customWidth="1"/>
    <col min="26" max="26" width="10" bestFit="1" customWidth="1"/>
    <col min="27" max="27" width="10" style="1" customWidth="1"/>
    <col min="28" max="28" width="22.85546875" customWidth="1"/>
    <col min="29" max="29" width="15.7109375" customWidth="1"/>
    <col min="30" max="30" width="8.5703125" customWidth="1"/>
    <col min="33" max="33" width="12.42578125" customWidth="1"/>
    <col min="34" max="34" width="17.140625" customWidth="1"/>
  </cols>
  <sheetData>
    <row r="1" spans="1:29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56"/>
    </row>
    <row r="2" spans="1:29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29" ht="15.75" x14ac:dyDescent="0.25">
      <c r="B3" s="65" t="s">
        <v>320</v>
      </c>
      <c r="E3" s="217"/>
    </row>
    <row r="4" spans="1:29" ht="33.75" x14ac:dyDescent="0.25">
      <c r="A4" s="215" t="s">
        <v>309</v>
      </c>
      <c r="B4" s="48" t="s">
        <v>307</v>
      </c>
      <c r="C4" s="48" t="s">
        <v>306</v>
      </c>
      <c r="D4" s="48" t="s">
        <v>305</v>
      </c>
      <c r="E4" s="48" t="s">
        <v>308</v>
      </c>
      <c r="F4" s="48" t="s">
        <v>304</v>
      </c>
      <c r="G4" s="48" t="s">
        <v>652</v>
      </c>
      <c r="H4" s="48" t="s">
        <v>302</v>
      </c>
      <c r="I4" s="48" t="s">
        <v>301</v>
      </c>
      <c r="J4" s="48" t="s">
        <v>300</v>
      </c>
      <c r="K4" s="48" t="s">
        <v>651</v>
      </c>
      <c r="L4" s="48" t="s">
        <v>717</v>
      </c>
      <c r="M4" s="48" t="s">
        <v>718</v>
      </c>
      <c r="N4" s="48" t="s">
        <v>449</v>
      </c>
      <c r="O4" s="48" t="s">
        <v>450</v>
      </c>
      <c r="P4" s="48" t="s">
        <v>451</v>
      </c>
      <c r="Q4" s="48" t="s">
        <v>462</v>
      </c>
      <c r="R4" s="218" t="s">
        <v>298</v>
      </c>
      <c r="S4" s="241" t="s">
        <v>516</v>
      </c>
      <c r="T4" s="242"/>
      <c r="U4" s="243"/>
      <c r="V4" s="241" t="s">
        <v>457</v>
      </c>
      <c r="W4" s="243"/>
      <c r="X4" s="91" t="s">
        <v>456</v>
      </c>
      <c r="Y4" s="91" t="s">
        <v>872</v>
      </c>
      <c r="Z4" s="215" t="s">
        <v>640</v>
      </c>
      <c r="AA4" s="92" t="s">
        <v>469</v>
      </c>
      <c r="AB4" s="219" t="s">
        <v>889</v>
      </c>
      <c r="AC4" s="219" t="s">
        <v>890</v>
      </c>
    </row>
    <row r="5" spans="1:29" ht="20.25" customHeight="1" x14ac:dyDescent="0.25">
      <c r="A5" s="216">
        <v>1</v>
      </c>
      <c r="B5" s="4" t="s">
        <v>388</v>
      </c>
      <c r="C5" s="4" t="s">
        <v>389</v>
      </c>
      <c r="D5" s="4" t="s">
        <v>390</v>
      </c>
      <c r="E5" s="4">
        <v>600473</v>
      </c>
      <c r="F5" s="4" t="s">
        <v>3</v>
      </c>
      <c r="G5" s="4" t="s">
        <v>261</v>
      </c>
      <c r="H5" s="4" t="s">
        <v>16</v>
      </c>
      <c r="I5" s="4" t="s">
        <v>15</v>
      </c>
      <c r="J5" s="6">
        <v>36541</v>
      </c>
      <c r="K5" s="4">
        <v>9929640341</v>
      </c>
      <c r="L5" s="4">
        <v>9981303474</v>
      </c>
      <c r="M5" s="4">
        <v>7878595936</v>
      </c>
      <c r="N5" s="24">
        <v>44874</v>
      </c>
      <c r="O5" s="11">
        <v>44874</v>
      </c>
      <c r="P5" s="12" t="s">
        <v>455</v>
      </c>
      <c r="Q5" s="63">
        <v>760737540184</v>
      </c>
      <c r="R5" s="77" t="s">
        <v>30</v>
      </c>
      <c r="S5" s="13" t="s">
        <v>484</v>
      </c>
      <c r="T5" s="13" t="s">
        <v>489</v>
      </c>
      <c r="U5" s="13" t="s">
        <v>490</v>
      </c>
      <c r="V5" s="13" t="s">
        <v>491</v>
      </c>
      <c r="W5" s="13" t="s">
        <v>492</v>
      </c>
      <c r="X5" s="13" t="s">
        <v>664</v>
      </c>
      <c r="Y5" s="13" t="s">
        <v>873</v>
      </c>
      <c r="Z5" s="13" t="s">
        <v>613</v>
      </c>
      <c r="AA5" s="73">
        <f>1155/1650*100</f>
        <v>70</v>
      </c>
      <c r="AB5" s="184" t="s">
        <v>920</v>
      </c>
      <c r="AC5" s="184" t="s">
        <v>919</v>
      </c>
    </row>
    <row r="6" spans="1:29" ht="20.25" customHeight="1" x14ac:dyDescent="0.25">
      <c r="A6" s="216">
        <v>2</v>
      </c>
      <c r="B6" s="4" t="s">
        <v>374</v>
      </c>
      <c r="C6" s="4" t="s">
        <v>375</v>
      </c>
      <c r="D6" s="4" t="s">
        <v>376</v>
      </c>
      <c r="E6" s="4">
        <v>600465</v>
      </c>
      <c r="F6" s="4" t="s">
        <v>3</v>
      </c>
      <c r="G6" s="4" t="s">
        <v>49</v>
      </c>
      <c r="H6" s="4"/>
      <c r="I6" s="4" t="s">
        <v>48</v>
      </c>
      <c r="J6" s="6">
        <v>37090</v>
      </c>
      <c r="K6" s="4">
        <v>9252119044</v>
      </c>
      <c r="L6" s="4">
        <v>9462104674</v>
      </c>
      <c r="M6" s="4">
        <v>7878582914</v>
      </c>
      <c r="N6" s="24">
        <v>44872</v>
      </c>
      <c r="O6" s="11">
        <v>44872</v>
      </c>
      <c r="P6" s="12" t="s">
        <v>455</v>
      </c>
      <c r="Q6" s="63">
        <v>894678267886</v>
      </c>
      <c r="R6" s="77" t="s">
        <v>98</v>
      </c>
      <c r="S6" s="13" t="s">
        <v>527</v>
      </c>
      <c r="T6" s="13" t="s">
        <v>517</v>
      </c>
      <c r="U6" s="13" t="s">
        <v>500</v>
      </c>
      <c r="V6" s="13" t="s">
        <v>517</v>
      </c>
      <c r="W6" s="13" t="s">
        <v>720</v>
      </c>
      <c r="X6" s="13" t="s">
        <v>644</v>
      </c>
      <c r="Y6" s="13" t="s">
        <v>873</v>
      </c>
      <c r="Z6" s="13" t="s">
        <v>603</v>
      </c>
      <c r="AA6" s="73">
        <f>1085/1900*100</f>
        <v>57.10526315789474</v>
      </c>
      <c r="AB6" s="184" t="s">
        <v>892</v>
      </c>
      <c r="AC6" s="184" t="s">
        <v>891</v>
      </c>
    </row>
    <row r="7" spans="1:29" ht="20.25" customHeight="1" x14ac:dyDescent="0.25">
      <c r="A7" s="216">
        <v>3</v>
      </c>
      <c r="B7" s="4" t="s">
        <v>220</v>
      </c>
      <c r="C7" s="4" t="s">
        <v>219</v>
      </c>
      <c r="D7" s="4" t="s">
        <v>218</v>
      </c>
      <c r="E7" s="4">
        <v>602066</v>
      </c>
      <c r="F7" s="4" t="s">
        <v>3</v>
      </c>
      <c r="G7" s="4" t="s">
        <v>32</v>
      </c>
      <c r="H7" s="4"/>
      <c r="I7" s="4" t="s">
        <v>31</v>
      </c>
      <c r="J7" s="6">
        <v>34885</v>
      </c>
      <c r="K7" s="84">
        <v>7023648871</v>
      </c>
      <c r="L7" s="4">
        <v>6367011544</v>
      </c>
      <c r="M7" s="4">
        <v>9057044190</v>
      </c>
      <c r="N7" s="24">
        <v>44848</v>
      </c>
      <c r="O7" s="11">
        <v>44848</v>
      </c>
      <c r="P7" s="12" t="s">
        <v>318</v>
      </c>
      <c r="Q7" s="63">
        <v>896392207127</v>
      </c>
      <c r="R7" s="77" t="s">
        <v>98</v>
      </c>
      <c r="S7" s="13" t="s">
        <v>480</v>
      </c>
      <c r="T7" s="13" t="s">
        <v>478</v>
      </c>
      <c r="U7" s="13" t="s">
        <v>479</v>
      </c>
      <c r="V7" s="13" t="s">
        <v>534</v>
      </c>
      <c r="W7" s="13" t="s">
        <v>720</v>
      </c>
      <c r="X7" s="13" t="s">
        <v>558</v>
      </c>
      <c r="Y7" s="13" t="s">
        <v>873</v>
      </c>
      <c r="Z7" s="13" t="s">
        <v>506</v>
      </c>
      <c r="AA7" s="73">
        <f>1050/1900*100</f>
        <v>55.26315789473685</v>
      </c>
      <c r="AB7" s="184" t="s">
        <v>892</v>
      </c>
      <c r="AC7" s="184" t="s">
        <v>891</v>
      </c>
    </row>
    <row r="8" spans="1:29" ht="20.25" customHeight="1" x14ac:dyDescent="0.25">
      <c r="A8" s="216">
        <v>4</v>
      </c>
      <c r="B8" s="4" t="s">
        <v>380</v>
      </c>
      <c r="C8" s="4" t="s">
        <v>381</v>
      </c>
      <c r="D8" s="4" t="s">
        <v>382</v>
      </c>
      <c r="E8" s="4">
        <v>738250</v>
      </c>
      <c r="F8" s="4" t="s">
        <v>3</v>
      </c>
      <c r="G8" s="4" t="s">
        <v>49</v>
      </c>
      <c r="H8" s="4"/>
      <c r="I8" s="4" t="s">
        <v>48</v>
      </c>
      <c r="J8" s="6">
        <v>35859</v>
      </c>
      <c r="K8" s="4">
        <v>7742476655</v>
      </c>
      <c r="L8" s="4">
        <v>9166587166</v>
      </c>
      <c r="M8" s="4">
        <v>8387889910</v>
      </c>
      <c r="N8" s="24">
        <v>44872</v>
      </c>
      <c r="O8" s="11">
        <v>44872</v>
      </c>
      <c r="P8" s="12" t="s">
        <v>455</v>
      </c>
      <c r="Q8" s="63">
        <v>706224224211</v>
      </c>
      <c r="R8" s="77" t="s">
        <v>98</v>
      </c>
      <c r="S8" s="13" t="s">
        <v>507</v>
      </c>
      <c r="T8" s="13" t="s">
        <v>478</v>
      </c>
      <c r="U8" s="13" t="s">
        <v>479</v>
      </c>
      <c r="V8" s="13" t="s">
        <v>478</v>
      </c>
      <c r="W8" s="13" t="s">
        <v>720</v>
      </c>
      <c r="X8" s="13" t="s">
        <v>643</v>
      </c>
      <c r="Y8" s="13" t="s">
        <v>874</v>
      </c>
      <c r="Z8" s="13" t="s">
        <v>604</v>
      </c>
      <c r="AA8" s="73">
        <f>824/1800*100</f>
        <v>45.777777777777779</v>
      </c>
      <c r="AB8" s="184" t="s">
        <v>893</v>
      </c>
      <c r="AC8" s="184" t="s">
        <v>894</v>
      </c>
    </row>
    <row r="9" spans="1:29" ht="20.25" customHeight="1" x14ac:dyDescent="0.25">
      <c r="A9" s="216">
        <v>5</v>
      </c>
      <c r="B9" s="4" t="s">
        <v>415</v>
      </c>
      <c r="C9" s="4" t="s">
        <v>416</v>
      </c>
      <c r="D9" s="4" t="s">
        <v>417</v>
      </c>
      <c r="E9" s="4">
        <v>743123</v>
      </c>
      <c r="F9" s="4" t="s">
        <v>3</v>
      </c>
      <c r="G9" s="4" t="s">
        <v>37</v>
      </c>
      <c r="H9" s="4"/>
      <c r="I9" s="4" t="s">
        <v>36</v>
      </c>
      <c r="J9" s="6">
        <v>36693</v>
      </c>
      <c r="K9" s="4">
        <v>9166927640</v>
      </c>
      <c r="L9" s="4">
        <v>9950868051</v>
      </c>
      <c r="M9" s="4" t="s">
        <v>674</v>
      </c>
      <c r="N9" s="24">
        <v>44874</v>
      </c>
      <c r="O9" s="11">
        <v>44874</v>
      </c>
      <c r="P9" s="12" t="s">
        <v>455</v>
      </c>
      <c r="Q9" s="63">
        <v>530473938700</v>
      </c>
      <c r="R9" s="77" t="s">
        <v>30</v>
      </c>
      <c r="S9" s="13" t="s">
        <v>484</v>
      </c>
      <c r="T9" s="13" t="s">
        <v>489</v>
      </c>
      <c r="U9" s="13" t="s">
        <v>490</v>
      </c>
      <c r="V9" s="13" t="s">
        <v>491</v>
      </c>
      <c r="W9" s="13" t="s">
        <v>492</v>
      </c>
      <c r="X9" s="13" t="s">
        <v>641</v>
      </c>
      <c r="Y9" s="13" t="s">
        <v>875</v>
      </c>
      <c r="Z9" s="13" t="s">
        <v>606</v>
      </c>
      <c r="AA9" s="73">
        <f>1114/2025*100</f>
        <v>55.012345679012341</v>
      </c>
      <c r="AB9" s="184" t="s">
        <v>895</v>
      </c>
      <c r="AC9" s="184" t="s">
        <v>894</v>
      </c>
    </row>
    <row r="10" spans="1:29" ht="20.25" customHeight="1" x14ac:dyDescent="0.25">
      <c r="A10" s="216">
        <v>6</v>
      </c>
      <c r="B10" s="4" t="s">
        <v>91</v>
      </c>
      <c r="C10" s="4" t="s">
        <v>90</v>
      </c>
      <c r="D10" s="4" t="s">
        <v>89</v>
      </c>
      <c r="E10" s="4">
        <v>603754</v>
      </c>
      <c r="F10" s="4" t="s">
        <v>3</v>
      </c>
      <c r="G10" s="4" t="s">
        <v>2</v>
      </c>
      <c r="H10" s="4"/>
      <c r="I10" s="4" t="s">
        <v>15</v>
      </c>
      <c r="J10" s="6">
        <v>36383</v>
      </c>
      <c r="K10" s="4">
        <v>7976534944</v>
      </c>
      <c r="L10" s="4">
        <v>9460536480</v>
      </c>
      <c r="M10" s="4">
        <v>9414732005</v>
      </c>
      <c r="N10" s="24">
        <v>44853</v>
      </c>
      <c r="O10" s="11">
        <v>44853</v>
      </c>
      <c r="P10" s="12" t="s">
        <v>318</v>
      </c>
      <c r="Q10" s="63">
        <v>597895181465</v>
      </c>
      <c r="R10" s="77" t="s">
        <v>30</v>
      </c>
      <c r="S10" s="13" t="s">
        <v>484</v>
      </c>
      <c r="T10" s="13" t="s">
        <v>489</v>
      </c>
      <c r="U10" s="13" t="s">
        <v>490</v>
      </c>
      <c r="V10" s="13" t="s">
        <v>491</v>
      </c>
      <c r="W10" s="13" t="s">
        <v>492</v>
      </c>
      <c r="X10" s="13" t="s">
        <v>691</v>
      </c>
      <c r="Y10" s="13" t="s">
        <v>873</v>
      </c>
      <c r="Z10" s="13" t="s">
        <v>597</v>
      </c>
      <c r="AA10" s="73">
        <f>1315/2125*100</f>
        <v>61.882352941176464</v>
      </c>
      <c r="AB10" s="184" t="s">
        <v>896</v>
      </c>
      <c r="AC10" s="184" t="s">
        <v>891</v>
      </c>
    </row>
    <row r="11" spans="1:29" ht="20.25" customHeight="1" x14ac:dyDescent="0.25">
      <c r="A11" s="216">
        <v>7</v>
      </c>
      <c r="B11" s="4" t="s">
        <v>394</v>
      </c>
      <c r="C11" s="4" t="s">
        <v>395</v>
      </c>
      <c r="D11" s="4" t="s">
        <v>396</v>
      </c>
      <c r="E11" s="4">
        <v>601721</v>
      </c>
      <c r="F11" s="4" t="s">
        <v>3</v>
      </c>
      <c r="G11" s="4" t="s">
        <v>8</v>
      </c>
      <c r="H11" s="4"/>
      <c r="I11" s="4" t="s">
        <v>15</v>
      </c>
      <c r="J11" s="6">
        <v>36149</v>
      </c>
      <c r="K11" s="4">
        <v>8000766101</v>
      </c>
      <c r="L11" s="4">
        <v>8561915415</v>
      </c>
      <c r="M11" s="4">
        <v>9799878353</v>
      </c>
      <c r="N11" s="24">
        <v>44874</v>
      </c>
      <c r="O11" s="11">
        <v>44874</v>
      </c>
      <c r="P11" s="12" t="s">
        <v>455</v>
      </c>
      <c r="Q11" s="63">
        <v>845602337950</v>
      </c>
      <c r="R11" s="77" t="s">
        <v>30</v>
      </c>
      <c r="S11" s="13" t="s">
        <v>484</v>
      </c>
      <c r="T11" s="13" t="s">
        <v>489</v>
      </c>
      <c r="U11" s="13" t="s">
        <v>490</v>
      </c>
      <c r="V11" s="13" t="s">
        <v>491</v>
      </c>
      <c r="W11" s="13" t="s">
        <v>492</v>
      </c>
      <c r="X11" s="13" t="s">
        <v>657</v>
      </c>
      <c r="Y11" s="13" t="s">
        <v>873</v>
      </c>
      <c r="Z11" s="13" t="s">
        <v>610</v>
      </c>
      <c r="AA11" s="73">
        <f>1454/2125*100</f>
        <v>68.423529411764704</v>
      </c>
      <c r="AB11" s="184" t="s">
        <v>892</v>
      </c>
      <c r="AC11" s="184" t="s">
        <v>891</v>
      </c>
    </row>
    <row r="12" spans="1:29" ht="20.25" customHeight="1" x14ac:dyDescent="0.25">
      <c r="A12" s="216">
        <v>8</v>
      </c>
      <c r="B12" s="4" t="s">
        <v>371</v>
      </c>
      <c r="C12" s="4" t="s">
        <v>372</v>
      </c>
      <c r="D12" s="4" t="s">
        <v>373</v>
      </c>
      <c r="E12" s="4">
        <v>577158</v>
      </c>
      <c r="F12" s="4" t="s">
        <v>3</v>
      </c>
      <c r="G12" s="4" t="s">
        <v>49</v>
      </c>
      <c r="H12" s="4"/>
      <c r="I12" s="4" t="s">
        <v>48</v>
      </c>
      <c r="J12" s="6">
        <v>35284</v>
      </c>
      <c r="K12" s="4">
        <v>8619692902</v>
      </c>
      <c r="L12" s="4">
        <v>9602684653</v>
      </c>
      <c r="M12" s="4">
        <v>9610050355</v>
      </c>
      <c r="N12" s="11">
        <v>44875</v>
      </c>
      <c r="O12" s="11">
        <v>44875</v>
      </c>
      <c r="P12" s="12" t="s">
        <v>455</v>
      </c>
      <c r="Q12" s="63">
        <v>933310218311</v>
      </c>
      <c r="R12" s="77" t="s">
        <v>98</v>
      </c>
      <c r="S12" s="13" t="s">
        <v>480</v>
      </c>
      <c r="T12" s="13" t="s">
        <v>495</v>
      </c>
      <c r="U12" s="13" t="s">
        <v>616</v>
      </c>
      <c r="V12" s="13" t="s">
        <v>534</v>
      </c>
      <c r="W12" s="13" t="s">
        <v>496</v>
      </c>
      <c r="X12" s="13" t="s">
        <v>671</v>
      </c>
      <c r="Y12" s="13" t="s">
        <v>873</v>
      </c>
      <c r="Z12" s="13" t="s">
        <v>670</v>
      </c>
      <c r="AA12" s="73">
        <f>899/1900*100</f>
        <v>47.315789473684212</v>
      </c>
      <c r="AB12" s="184" t="s">
        <v>892</v>
      </c>
      <c r="AC12" s="184" t="s">
        <v>891</v>
      </c>
    </row>
    <row r="13" spans="1:29" ht="20.25" customHeight="1" x14ac:dyDescent="0.25">
      <c r="A13" s="216">
        <v>9</v>
      </c>
      <c r="B13" s="4" t="s">
        <v>232</v>
      </c>
      <c r="C13" s="4" t="s">
        <v>231</v>
      </c>
      <c r="D13" s="4" t="s">
        <v>134</v>
      </c>
      <c r="E13" s="4">
        <v>575177</v>
      </c>
      <c r="F13" s="4" t="s">
        <v>3</v>
      </c>
      <c r="G13" s="4" t="s">
        <v>8</v>
      </c>
      <c r="H13" s="4"/>
      <c r="I13" s="4" t="s">
        <v>15</v>
      </c>
      <c r="J13" s="6">
        <v>35045</v>
      </c>
      <c r="K13" s="4">
        <v>9829349155</v>
      </c>
      <c r="L13" s="4">
        <v>9799780081</v>
      </c>
      <c r="M13" s="4">
        <v>9829245110</v>
      </c>
      <c r="N13" s="24">
        <v>44848</v>
      </c>
      <c r="O13" s="11">
        <v>44848</v>
      </c>
      <c r="P13" s="12" t="s">
        <v>318</v>
      </c>
      <c r="Q13" s="63">
        <v>400120852059</v>
      </c>
      <c r="R13" s="77" t="s">
        <v>98</v>
      </c>
      <c r="S13" s="13" t="s">
        <v>480</v>
      </c>
      <c r="T13" s="13" t="s">
        <v>495</v>
      </c>
      <c r="U13" s="13" t="s">
        <v>479</v>
      </c>
      <c r="V13" s="13" t="s">
        <v>534</v>
      </c>
      <c r="W13" s="13" t="s">
        <v>720</v>
      </c>
      <c r="X13" s="13" t="s">
        <v>726</v>
      </c>
      <c r="Y13" s="13" t="s">
        <v>873</v>
      </c>
      <c r="Z13" s="13" t="s">
        <v>554</v>
      </c>
      <c r="AA13" s="73">
        <f>980/1800*100</f>
        <v>54.444444444444443</v>
      </c>
      <c r="AB13" s="184" t="s">
        <v>923</v>
      </c>
      <c r="AC13" s="184" t="s">
        <v>917</v>
      </c>
    </row>
    <row r="14" spans="1:29" ht="20.25" customHeight="1" x14ac:dyDescent="0.25">
      <c r="A14" s="216">
        <v>10</v>
      </c>
      <c r="B14" s="4" t="s">
        <v>350</v>
      </c>
      <c r="C14" s="4" t="s">
        <v>351</v>
      </c>
      <c r="D14" s="4" t="s">
        <v>352</v>
      </c>
      <c r="E14" s="4">
        <v>575244</v>
      </c>
      <c r="F14" s="4" t="s">
        <v>3</v>
      </c>
      <c r="G14" s="4" t="s">
        <v>8</v>
      </c>
      <c r="H14" s="4"/>
      <c r="I14" s="4" t="s">
        <v>7</v>
      </c>
      <c r="J14" s="6">
        <v>36223</v>
      </c>
      <c r="K14" s="4">
        <v>8306031102</v>
      </c>
      <c r="L14" s="4">
        <v>8058597830</v>
      </c>
      <c r="M14" s="4">
        <v>9414575434</v>
      </c>
      <c r="N14" s="24">
        <v>44872</v>
      </c>
      <c r="O14" s="11">
        <v>44872</v>
      </c>
      <c r="P14" s="12" t="s">
        <v>455</v>
      </c>
      <c r="Q14" s="63">
        <v>710293848542</v>
      </c>
      <c r="R14" s="77" t="s">
        <v>98</v>
      </c>
      <c r="S14" s="13" t="s">
        <v>480</v>
      </c>
      <c r="T14" s="13" t="s">
        <v>478</v>
      </c>
      <c r="U14" s="13" t="s">
        <v>500</v>
      </c>
      <c r="V14" s="13" t="s">
        <v>534</v>
      </c>
      <c r="W14" s="13" t="s">
        <v>720</v>
      </c>
      <c r="X14" s="13" t="s">
        <v>662</v>
      </c>
      <c r="Y14" s="13" t="s">
        <v>876</v>
      </c>
      <c r="Z14" s="13" t="s">
        <v>615</v>
      </c>
      <c r="AA14" s="73">
        <f>1027/1800*100</f>
        <v>57.055555555555557</v>
      </c>
      <c r="AB14" s="184" t="s">
        <v>918</v>
      </c>
      <c r="AC14" s="184" t="s">
        <v>917</v>
      </c>
    </row>
    <row r="15" spans="1:29" ht="20.25" customHeight="1" x14ac:dyDescent="0.25">
      <c r="A15" s="216">
        <v>11</v>
      </c>
      <c r="B15" s="4" t="s">
        <v>403</v>
      </c>
      <c r="C15" s="4" t="s">
        <v>404</v>
      </c>
      <c r="D15" s="4" t="s">
        <v>405</v>
      </c>
      <c r="E15" s="4">
        <v>602460</v>
      </c>
      <c r="F15" s="4" t="s">
        <v>3</v>
      </c>
      <c r="G15" s="4" t="s">
        <v>8</v>
      </c>
      <c r="H15" s="4"/>
      <c r="I15" s="4" t="s">
        <v>7</v>
      </c>
      <c r="J15" s="6">
        <v>36527</v>
      </c>
      <c r="K15" s="4">
        <v>8529388751</v>
      </c>
      <c r="L15" s="4">
        <v>6376388751</v>
      </c>
      <c r="M15" s="4">
        <v>9929824940</v>
      </c>
      <c r="N15" s="11">
        <v>44875</v>
      </c>
      <c r="O15" s="11">
        <v>44875</v>
      </c>
      <c r="P15" s="12" t="s">
        <v>455</v>
      </c>
      <c r="Q15" s="63">
        <v>467355757137</v>
      </c>
      <c r="R15" s="77" t="s">
        <v>30</v>
      </c>
      <c r="S15" s="13" t="s">
        <v>483</v>
      </c>
      <c r="T15" s="13" t="s">
        <v>484</v>
      </c>
      <c r="U15" s="13" t="s">
        <v>485</v>
      </c>
      <c r="V15" s="13" t="s">
        <v>485</v>
      </c>
      <c r="W15" s="13" t="s">
        <v>483</v>
      </c>
      <c r="X15" s="13" t="s">
        <v>667</v>
      </c>
      <c r="Y15" s="13" t="s">
        <v>873</v>
      </c>
      <c r="Z15" s="13" t="s">
        <v>473</v>
      </c>
      <c r="AA15" s="73">
        <f>1439/2125*100</f>
        <v>67.71764705882353</v>
      </c>
      <c r="AB15" s="184" t="s">
        <v>892</v>
      </c>
      <c r="AC15" s="184" t="s">
        <v>891</v>
      </c>
    </row>
    <row r="16" spans="1:29" ht="20.25" customHeight="1" x14ac:dyDescent="0.25">
      <c r="A16" s="216">
        <v>12</v>
      </c>
      <c r="B16" s="4" t="s">
        <v>125</v>
      </c>
      <c r="C16" s="4" t="s">
        <v>124</v>
      </c>
      <c r="D16" s="4" t="s">
        <v>123</v>
      </c>
      <c r="E16" s="4">
        <v>574955</v>
      </c>
      <c r="F16" s="4" t="s">
        <v>3</v>
      </c>
      <c r="G16" s="4" t="s">
        <v>49</v>
      </c>
      <c r="H16" s="4"/>
      <c r="I16" s="4" t="s">
        <v>48</v>
      </c>
      <c r="J16" s="6">
        <v>36347</v>
      </c>
      <c r="K16" s="4">
        <v>9351557300</v>
      </c>
      <c r="L16" s="4">
        <v>9672599024</v>
      </c>
      <c r="M16" s="4">
        <v>9509705810</v>
      </c>
      <c r="N16" s="24">
        <v>44854</v>
      </c>
      <c r="O16" s="11">
        <v>44854</v>
      </c>
      <c r="P16" s="12" t="s">
        <v>318</v>
      </c>
      <c r="Q16" s="63">
        <v>536574107048</v>
      </c>
      <c r="R16" s="77" t="s">
        <v>98</v>
      </c>
      <c r="S16" s="13" t="s">
        <v>527</v>
      </c>
      <c r="T16" s="13" t="s">
        <v>495</v>
      </c>
      <c r="U16" s="13" t="s">
        <v>500</v>
      </c>
      <c r="V16" s="87" t="s">
        <v>500</v>
      </c>
      <c r="W16" s="13" t="s">
        <v>720</v>
      </c>
      <c r="X16" s="13" t="s">
        <v>684</v>
      </c>
      <c r="Y16" s="13" t="s">
        <v>876</v>
      </c>
      <c r="Z16" s="13" t="s">
        <v>593</v>
      </c>
      <c r="AA16" s="73">
        <f>1100/1800*100</f>
        <v>61.111111111111114</v>
      </c>
      <c r="AB16" s="184" t="s">
        <v>918</v>
      </c>
      <c r="AC16" s="184" t="s">
        <v>917</v>
      </c>
    </row>
    <row r="17" spans="1:29" ht="20.25" customHeight="1" x14ac:dyDescent="0.25">
      <c r="A17" s="216">
        <v>13</v>
      </c>
      <c r="B17" s="4" t="s">
        <v>397</v>
      </c>
      <c r="C17" s="4" t="s">
        <v>398</v>
      </c>
      <c r="D17" s="4" t="s">
        <v>399</v>
      </c>
      <c r="E17" s="4">
        <v>601353</v>
      </c>
      <c r="F17" s="4" t="s">
        <v>3</v>
      </c>
      <c r="G17" s="4" t="s">
        <v>8</v>
      </c>
      <c r="H17" s="4"/>
      <c r="I17" s="4" t="s">
        <v>7</v>
      </c>
      <c r="J17" s="6">
        <v>36080</v>
      </c>
      <c r="K17" s="4">
        <v>7014721990</v>
      </c>
      <c r="L17" s="4">
        <v>9461390063</v>
      </c>
      <c r="M17" s="4">
        <v>9799122103</v>
      </c>
      <c r="N17" s="24">
        <v>44874</v>
      </c>
      <c r="O17" s="11">
        <v>44874</v>
      </c>
      <c r="P17" s="12" t="s">
        <v>455</v>
      </c>
      <c r="Q17" s="62">
        <v>336297756749</v>
      </c>
      <c r="R17" s="78" t="s">
        <v>30</v>
      </c>
      <c r="S17" s="13" t="s">
        <v>483</v>
      </c>
      <c r="T17" s="13" t="s">
        <v>484</v>
      </c>
      <c r="U17" s="13" t="s">
        <v>485</v>
      </c>
      <c r="V17" s="13" t="s">
        <v>464</v>
      </c>
      <c r="W17" s="13" t="s">
        <v>463</v>
      </c>
      <c r="X17" s="13" t="s">
        <v>658</v>
      </c>
      <c r="Y17" s="13" t="s">
        <v>873</v>
      </c>
      <c r="Z17" s="13" t="s">
        <v>608</v>
      </c>
      <c r="AA17" s="73">
        <f>1365/2125*100</f>
        <v>64.235294117647058</v>
      </c>
      <c r="AB17" s="184" t="s">
        <v>906</v>
      </c>
      <c r="AC17" s="184" t="s">
        <v>891</v>
      </c>
    </row>
    <row r="18" spans="1:29" ht="20.25" customHeight="1" x14ac:dyDescent="0.25">
      <c r="A18" s="216">
        <v>14</v>
      </c>
      <c r="B18" s="4" t="s">
        <v>222</v>
      </c>
      <c r="C18" s="4" t="s">
        <v>221</v>
      </c>
      <c r="D18" s="4" t="s">
        <v>12</v>
      </c>
      <c r="E18" s="4">
        <v>601296</v>
      </c>
      <c r="F18" s="4" t="s">
        <v>3</v>
      </c>
      <c r="G18" s="4" t="s">
        <v>2</v>
      </c>
      <c r="H18" s="4"/>
      <c r="I18" s="4" t="s">
        <v>1</v>
      </c>
      <c r="J18" s="6">
        <v>36571</v>
      </c>
      <c r="K18" s="4">
        <v>7852076967</v>
      </c>
      <c r="L18" s="4">
        <v>7742487488</v>
      </c>
      <c r="M18" s="4">
        <v>8107200208</v>
      </c>
      <c r="N18" s="24">
        <v>44849</v>
      </c>
      <c r="O18" s="11">
        <v>44849</v>
      </c>
      <c r="P18" s="12" t="s">
        <v>318</v>
      </c>
      <c r="Q18" s="63">
        <v>539786812980</v>
      </c>
      <c r="R18" s="77" t="s">
        <v>98</v>
      </c>
      <c r="S18" s="13" t="s">
        <v>480</v>
      </c>
      <c r="T18" s="13" t="s">
        <v>495</v>
      </c>
      <c r="U18" s="13" t="s">
        <v>479</v>
      </c>
      <c r="V18" s="13" t="s">
        <v>534</v>
      </c>
      <c r="W18" s="13" t="s">
        <v>720</v>
      </c>
      <c r="X18" s="13" t="s">
        <v>552</v>
      </c>
      <c r="Y18" s="13" t="s">
        <v>873</v>
      </c>
      <c r="Z18" s="13" t="s">
        <v>551</v>
      </c>
      <c r="AA18" s="73">
        <f>1111/1900*100</f>
        <v>58.473684210526308</v>
      </c>
      <c r="AB18" s="184" t="s">
        <v>892</v>
      </c>
      <c r="AC18" s="184" t="s">
        <v>891</v>
      </c>
    </row>
    <row r="19" spans="1:29" ht="20.25" customHeight="1" x14ac:dyDescent="0.25">
      <c r="A19" s="216">
        <v>15</v>
      </c>
      <c r="B19" s="4" t="s">
        <v>26</v>
      </c>
      <c r="C19" s="4" t="s">
        <v>25</v>
      </c>
      <c r="D19" s="4" t="s">
        <v>24</v>
      </c>
      <c r="E19" s="4">
        <v>600808</v>
      </c>
      <c r="F19" s="4" t="s">
        <v>3</v>
      </c>
      <c r="G19" s="4" t="s">
        <v>2</v>
      </c>
      <c r="H19" s="4" t="s">
        <v>16</v>
      </c>
      <c r="I19" s="4" t="s">
        <v>15</v>
      </c>
      <c r="J19" s="6">
        <v>36838</v>
      </c>
      <c r="K19" s="4">
        <v>8290516908</v>
      </c>
      <c r="L19" s="4">
        <v>8094969968</v>
      </c>
      <c r="M19" s="4">
        <v>9929687612</v>
      </c>
      <c r="N19" s="24">
        <v>44849</v>
      </c>
      <c r="O19" s="11">
        <v>44849</v>
      </c>
      <c r="P19" s="12" t="s">
        <v>318</v>
      </c>
      <c r="Q19" s="63">
        <v>426269852805</v>
      </c>
      <c r="R19" s="77" t="s">
        <v>722</v>
      </c>
      <c r="S19" s="77" t="s">
        <v>722</v>
      </c>
      <c r="T19" s="77" t="s">
        <v>722</v>
      </c>
      <c r="U19" s="77" t="s">
        <v>722</v>
      </c>
      <c r="V19" s="12" t="s">
        <v>723</v>
      </c>
      <c r="W19" s="12" t="s">
        <v>724</v>
      </c>
      <c r="X19" s="13" t="s">
        <v>544</v>
      </c>
      <c r="Y19" s="13" t="s">
        <v>873</v>
      </c>
      <c r="Z19" s="13" t="s">
        <v>543</v>
      </c>
      <c r="AA19" s="73">
        <f>1421/2100*100</f>
        <v>67.666666666666657</v>
      </c>
      <c r="AB19" s="184" t="s">
        <v>921</v>
      </c>
      <c r="AC19" s="184" t="s">
        <v>891</v>
      </c>
    </row>
    <row r="20" spans="1:29" ht="20.25" customHeight="1" x14ac:dyDescent="0.25">
      <c r="A20" s="216">
        <v>16</v>
      </c>
      <c r="B20" s="4" t="s">
        <v>47</v>
      </c>
      <c r="C20" s="4" t="s">
        <v>46</v>
      </c>
      <c r="D20" s="4" t="s">
        <v>45</v>
      </c>
      <c r="E20" s="4">
        <v>835528</v>
      </c>
      <c r="F20" s="4" t="s">
        <v>3</v>
      </c>
      <c r="G20" s="4" t="s">
        <v>2</v>
      </c>
      <c r="H20" s="4" t="s">
        <v>16</v>
      </c>
      <c r="I20" s="4" t="s">
        <v>1</v>
      </c>
      <c r="J20" s="6">
        <v>36643</v>
      </c>
      <c r="K20" s="4">
        <v>9602669890</v>
      </c>
      <c r="L20" s="4">
        <v>9828743890</v>
      </c>
      <c r="M20" s="4" t="s">
        <v>674</v>
      </c>
      <c r="N20" s="24">
        <v>44848</v>
      </c>
      <c r="O20" s="11">
        <v>44848</v>
      </c>
      <c r="P20" s="12" t="s">
        <v>318</v>
      </c>
      <c r="Q20" s="63">
        <v>214915037655</v>
      </c>
      <c r="R20" s="77" t="s">
        <v>30</v>
      </c>
      <c r="S20" s="13" t="s">
        <v>483</v>
      </c>
      <c r="T20" s="13" t="s">
        <v>484</v>
      </c>
      <c r="U20" s="13" t="s">
        <v>485</v>
      </c>
      <c r="V20" s="13" t="s">
        <v>485</v>
      </c>
      <c r="W20" s="13" t="s">
        <v>484</v>
      </c>
      <c r="X20" s="13" t="s">
        <v>530</v>
      </c>
      <c r="Y20" s="13" t="s">
        <v>878</v>
      </c>
      <c r="Z20" s="13" t="s">
        <v>531</v>
      </c>
      <c r="AA20" s="73">
        <f>1600/2125*100</f>
        <v>75.294117647058826</v>
      </c>
      <c r="AB20" s="184" t="s">
        <v>899</v>
      </c>
      <c r="AC20" s="184" t="s">
        <v>891</v>
      </c>
    </row>
    <row r="21" spans="1:29" ht="20.25" customHeight="1" x14ac:dyDescent="0.25">
      <c r="A21" s="216">
        <v>17</v>
      </c>
      <c r="B21" s="4" t="s">
        <v>729</v>
      </c>
      <c r="C21" s="4" t="s">
        <v>369</v>
      </c>
      <c r="D21" s="4" t="s">
        <v>370</v>
      </c>
      <c r="E21" s="4">
        <v>711031</v>
      </c>
      <c r="F21" s="4" t="s">
        <v>3</v>
      </c>
      <c r="G21" s="4" t="s">
        <v>37</v>
      </c>
      <c r="H21" s="4"/>
      <c r="I21" s="4" t="s">
        <v>36</v>
      </c>
      <c r="J21" s="6">
        <v>37836</v>
      </c>
      <c r="K21" s="4">
        <v>8003664142</v>
      </c>
      <c r="L21" s="4">
        <v>8696506061</v>
      </c>
      <c r="M21" s="4">
        <v>9509598308</v>
      </c>
      <c r="N21" s="6">
        <v>44897</v>
      </c>
      <c r="O21" s="90">
        <v>44897</v>
      </c>
      <c r="P21" s="12" t="s">
        <v>318</v>
      </c>
      <c r="Q21" s="63">
        <v>883177492432</v>
      </c>
      <c r="R21" s="77" t="s">
        <v>98</v>
      </c>
      <c r="S21" s="13" t="s">
        <v>480</v>
      </c>
      <c r="T21" s="13" t="s">
        <v>478</v>
      </c>
      <c r="U21" s="13" t="s">
        <v>479</v>
      </c>
      <c r="V21" s="13" t="s">
        <v>534</v>
      </c>
      <c r="W21" s="13" t="s">
        <v>720</v>
      </c>
      <c r="X21" s="14" t="s">
        <v>730</v>
      </c>
      <c r="Y21" s="14" t="s">
        <v>879</v>
      </c>
      <c r="Z21" s="14" t="s">
        <v>578</v>
      </c>
      <c r="AA21" s="73">
        <f>1104/1900*100</f>
        <v>58.10526315789474</v>
      </c>
      <c r="AB21" s="184" t="s">
        <v>922</v>
      </c>
      <c r="AC21" s="184" t="s">
        <v>897</v>
      </c>
    </row>
    <row r="22" spans="1:29" ht="20.25" customHeight="1" x14ac:dyDescent="0.25">
      <c r="A22" s="216">
        <v>18</v>
      </c>
      <c r="B22" s="4" t="s">
        <v>749</v>
      </c>
      <c r="C22" s="4" t="s">
        <v>732</v>
      </c>
      <c r="D22" s="4" t="s">
        <v>733</v>
      </c>
      <c r="E22" s="4">
        <v>740196</v>
      </c>
      <c r="F22" s="4" t="s">
        <v>3</v>
      </c>
      <c r="G22" s="4" t="s">
        <v>8</v>
      </c>
      <c r="H22" s="4"/>
      <c r="I22" s="4" t="s">
        <v>7</v>
      </c>
      <c r="J22" s="6">
        <v>36547</v>
      </c>
      <c r="K22" s="94">
        <v>6376858846</v>
      </c>
      <c r="L22" s="95">
        <v>8278683660</v>
      </c>
      <c r="M22" s="4">
        <v>9929295647</v>
      </c>
      <c r="N22" s="11">
        <v>44903</v>
      </c>
      <c r="O22" s="11">
        <v>44903</v>
      </c>
      <c r="P22" s="12" t="s">
        <v>711</v>
      </c>
      <c r="Q22" s="96">
        <v>329743110225</v>
      </c>
      <c r="R22" s="4" t="s">
        <v>98</v>
      </c>
      <c r="S22" s="13" t="s">
        <v>480</v>
      </c>
      <c r="T22" s="13" t="s">
        <v>495</v>
      </c>
      <c r="U22" s="13" t="s">
        <v>500</v>
      </c>
      <c r="V22" s="13" t="s">
        <v>534</v>
      </c>
      <c r="W22" s="13" t="s">
        <v>720</v>
      </c>
      <c r="X22" s="14" t="s">
        <v>745</v>
      </c>
      <c r="Y22" s="14" t="s">
        <v>880</v>
      </c>
      <c r="Z22" s="14" t="s">
        <v>742</v>
      </c>
      <c r="AA22" s="73">
        <f>1106/1800*100</f>
        <v>61.444444444444443</v>
      </c>
      <c r="AB22" s="184" t="s">
        <v>898</v>
      </c>
      <c r="AC22" s="184" t="s">
        <v>897</v>
      </c>
    </row>
    <row r="23" spans="1:29" ht="20.25" customHeight="1" x14ac:dyDescent="0.25">
      <c r="A23" s="216">
        <v>19</v>
      </c>
      <c r="B23" s="4" t="s">
        <v>263</v>
      </c>
      <c r="C23" s="4" t="s">
        <v>187</v>
      </c>
      <c r="D23" s="4" t="s">
        <v>262</v>
      </c>
      <c r="E23" s="4">
        <v>601905</v>
      </c>
      <c r="F23" s="4" t="s">
        <v>3</v>
      </c>
      <c r="G23" s="4" t="s">
        <v>261</v>
      </c>
      <c r="H23" s="4"/>
      <c r="I23" s="4" t="s">
        <v>15</v>
      </c>
      <c r="J23" s="6">
        <v>37067</v>
      </c>
      <c r="K23" s="4">
        <v>9799965463</v>
      </c>
      <c r="L23" s="4">
        <v>7877196538</v>
      </c>
      <c r="M23" s="4">
        <v>7878155698</v>
      </c>
      <c r="N23" s="24">
        <v>44851</v>
      </c>
      <c r="O23" s="11">
        <v>44851</v>
      </c>
      <c r="P23" s="12" t="s">
        <v>318</v>
      </c>
      <c r="Q23" s="63">
        <v>468602049218</v>
      </c>
      <c r="R23" s="77" t="s">
        <v>98</v>
      </c>
      <c r="S23" s="13" t="s">
        <v>480</v>
      </c>
      <c r="T23" s="13" t="s">
        <v>479</v>
      </c>
      <c r="U23" s="13" t="s">
        <v>581</v>
      </c>
      <c r="V23" s="13" t="s">
        <v>534</v>
      </c>
      <c r="W23" s="13" t="s">
        <v>720</v>
      </c>
      <c r="X23" s="13" t="s">
        <v>696</v>
      </c>
      <c r="Y23" s="13" t="s">
        <v>873</v>
      </c>
      <c r="Z23" s="13" t="s">
        <v>582</v>
      </c>
      <c r="AA23" s="73">
        <f>1170/1900*100</f>
        <v>61.578947368421055</v>
      </c>
      <c r="AB23" s="184" t="s">
        <v>899</v>
      </c>
      <c r="AC23" s="184" t="s">
        <v>891</v>
      </c>
    </row>
    <row r="24" spans="1:29" ht="20.25" customHeight="1" x14ac:dyDescent="0.25">
      <c r="A24" s="216">
        <v>20</v>
      </c>
      <c r="B24" s="4" t="s">
        <v>165</v>
      </c>
      <c r="C24" s="4" t="s">
        <v>164</v>
      </c>
      <c r="D24" s="4" t="s">
        <v>163</v>
      </c>
      <c r="E24" s="4">
        <v>863155</v>
      </c>
      <c r="F24" s="4" t="s">
        <v>3</v>
      </c>
      <c r="G24" s="4" t="s">
        <v>37</v>
      </c>
      <c r="H24" s="4"/>
      <c r="I24" s="4" t="s">
        <v>36</v>
      </c>
      <c r="J24" s="6">
        <v>36540</v>
      </c>
      <c r="K24" s="4">
        <v>8949341357</v>
      </c>
      <c r="L24" s="4">
        <v>8107238729</v>
      </c>
      <c r="M24" s="4">
        <v>9783938201</v>
      </c>
      <c r="N24" s="24">
        <v>44851</v>
      </c>
      <c r="O24" s="11">
        <v>44851</v>
      </c>
      <c r="P24" s="12" t="s">
        <v>318</v>
      </c>
      <c r="Q24" s="63">
        <v>577221831145</v>
      </c>
      <c r="R24" s="77" t="s">
        <v>98</v>
      </c>
      <c r="S24" s="13" t="s">
        <v>480</v>
      </c>
      <c r="T24" s="13" t="s">
        <v>478</v>
      </c>
      <c r="U24" s="13" t="s">
        <v>479</v>
      </c>
      <c r="V24" s="13" t="s">
        <v>534</v>
      </c>
      <c r="W24" s="13" t="s">
        <v>478</v>
      </c>
      <c r="X24" s="13" t="s">
        <v>698</v>
      </c>
      <c r="Y24" s="13" t="s">
        <v>881</v>
      </c>
      <c r="Z24" s="13" t="s">
        <v>638</v>
      </c>
      <c r="AA24" s="73">
        <f>893/1800*100</f>
        <v>49.611111111111114</v>
      </c>
      <c r="AB24" s="184" t="s">
        <v>900</v>
      </c>
      <c r="AC24" s="184" t="s">
        <v>897</v>
      </c>
    </row>
    <row r="25" spans="1:29" ht="20.25" customHeight="1" x14ac:dyDescent="0.25">
      <c r="A25" s="216">
        <v>21</v>
      </c>
      <c r="B25" s="4" t="s">
        <v>377</v>
      </c>
      <c r="C25" s="4" t="s">
        <v>378</v>
      </c>
      <c r="D25" s="4" t="s">
        <v>379</v>
      </c>
      <c r="E25" s="4">
        <v>603398</v>
      </c>
      <c r="F25" s="4" t="s">
        <v>3</v>
      </c>
      <c r="G25" s="4" t="s">
        <v>49</v>
      </c>
      <c r="H25" s="4"/>
      <c r="I25" s="4" t="s">
        <v>48</v>
      </c>
      <c r="J25" s="6">
        <v>37544</v>
      </c>
      <c r="K25" s="4">
        <v>9928274638</v>
      </c>
      <c r="L25" s="4">
        <v>9024484679</v>
      </c>
      <c r="M25" s="4">
        <v>9509928960</v>
      </c>
      <c r="N25" s="24">
        <v>44874</v>
      </c>
      <c r="O25" s="11">
        <v>44874</v>
      </c>
      <c r="P25" s="12" t="s">
        <v>455</v>
      </c>
      <c r="Q25" s="63">
        <v>759272034042</v>
      </c>
      <c r="R25" s="77" t="s">
        <v>98</v>
      </c>
      <c r="S25" s="13" t="s">
        <v>480</v>
      </c>
      <c r="T25" s="13" t="s">
        <v>500</v>
      </c>
      <c r="U25" s="13" t="s">
        <v>496</v>
      </c>
      <c r="V25" s="13" t="s">
        <v>534</v>
      </c>
      <c r="W25" s="13" t="s">
        <v>720</v>
      </c>
      <c r="X25" s="13" t="s">
        <v>656</v>
      </c>
      <c r="Y25" s="13" t="s">
        <v>882</v>
      </c>
      <c r="Z25" s="13" t="s">
        <v>611</v>
      </c>
      <c r="AA25" s="73">
        <f>1200/1900*100</f>
        <v>63.157894736842103</v>
      </c>
      <c r="AB25" s="184" t="s">
        <v>901</v>
      </c>
      <c r="AC25" s="184" t="s">
        <v>891</v>
      </c>
    </row>
    <row r="26" spans="1:29" ht="20.25" customHeight="1" x14ac:dyDescent="0.25">
      <c r="A26" s="216">
        <v>22</v>
      </c>
      <c r="B26" s="4" t="s">
        <v>14</v>
      </c>
      <c r="C26" s="4" t="s">
        <v>13</v>
      </c>
      <c r="D26" s="4" t="s">
        <v>12</v>
      </c>
      <c r="E26" s="4">
        <v>600910</v>
      </c>
      <c r="F26" s="4" t="s">
        <v>3</v>
      </c>
      <c r="G26" s="4" t="s">
        <v>8</v>
      </c>
      <c r="H26" s="4"/>
      <c r="I26" s="4" t="s">
        <v>7</v>
      </c>
      <c r="J26" s="6">
        <v>36418</v>
      </c>
      <c r="K26" s="4">
        <v>9413162081</v>
      </c>
      <c r="L26" s="4">
        <v>9351048083</v>
      </c>
      <c r="M26" s="4">
        <v>8619393243</v>
      </c>
      <c r="N26" s="24">
        <v>44849</v>
      </c>
      <c r="O26" s="11">
        <v>44849</v>
      </c>
      <c r="P26" s="12" t="s">
        <v>318</v>
      </c>
      <c r="Q26" s="63">
        <v>479107150069</v>
      </c>
      <c r="R26" s="77" t="s">
        <v>722</v>
      </c>
      <c r="S26" s="77" t="s">
        <v>722</v>
      </c>
      <c r="T26" s="77" t="s">
        <v>722</v>
      </c>
      <c r="U26" s="77" t="s">
        <v>722</v>
      </c>
      <c r="V26" s="12" t="s">
        <v>723</v>
      </c>
      <c r="W26" s="12" t="s">
        <v>724</v>
      </c>
      <c r="X26" s="13" t="s">
        <v>676</v>
      </c>
      <c r="Y26" s="13" t="s">
        <v>873</v>
      </c>
      <c r="Z26" s="13" t="s">
        <v>571</v>
      </c>
      <c r="AA26" s="73">
        <f>1260/2100*100</f>
        <v>60</v>
      </c>
      <c r="AB26" s="184" t="s">
        <v>892</v>
      </c>
      <c r="AC26" s="184" t="s">
        <v>891</v>
      </c>
    </row>
    <row r="27" spans="1:29" ht="20.25" customHeight="1" x14ac:dyDescent="0.25">
      <c r="A27" s="216">
        <v>23</v>
      </c>
      <c r="B27" s="4" t="s">
        <v>203</v>
      </c>
      <c r="C27" s="4" t="s">
        <v>202</v>
      </c>
      <c r="D27" s="4" t="s">
        <v>201</v>
      </c>
      <c r="E27" s="4">
        <v>600539</v>
      </c>
      <c r="F27" s="4" t="s">
        <v>3</v>
      </c>
      <c r="G27" s="4" t="s">
        <v>8</v>
      </c>
      <c r="H27" s="4"/>
      <c r="I27" s="4" t="s">
        <v>7</v>
      </c>
      <c r="J27" s="6">
        <v>36442</v>
      </c>
      <c r="K27" s="4">
        <v>8690401263</v>
      </c>
      <c r="L27" s="4">
        <v>9799878353</v>
      </c>
      <c r="M27" s="4">
        <v>9799878353</v>
      </c>
      <c r="N27" s="24">
        <v>44848</v>
      </c>
      <c r="O27" s="11">
        <v>44848</v>
      </c>
      <c r="P27" s="12" t="s">
        <v>318</v>
      </c>
      <c r="Q27" s="63">
        <v>682425161025</v>
      </c>
      <c r="R27" s="77" t="s">
        <v>98</v>
      </c>
      <c r="S27" s="13" t="s">
        <v>521</v>
      </c>
      <c r="T27" s="13" t="s">
        <v>555</v>
      </c>
      <c r="U27" s="13" t="s">
        <v>479</v>
      </c>
      <c r="V27" s="13" t="s">
        <v>555</v>
      </c>
      <c r="W27" s="13" t="s">
        <v>720</v>
      </c>
      <c r="X27" s="13" t="s">
        <v>556</v>
      </c>
      <c r="Y27" s="13" t="s">
        <v>873</v>
      </c>
      <c r="Z27" s="13" t="s">
        <v>557</v>
      </c>
      <c r="AA27" s="73">
        <f>1007/1900*100</f>
        <v>53</v>
      </c>
      <c r="AB27" s="184" t="s">
        <v>910</v>
      </c>
      <c r="AC27" s="184" t="s">
        <v>891</v>
      </c>
    </row>
    <row r="28" spans="1:29" ht="20.25" customHeight="1" x14ac:dyDescent="0.25">
      <c r="A28" s="216">
        <v>24</v>
      </c>
      <c r="B28" s="4" t="s">
        <v>133</v>
      </c>
      <c r="C28" s="4" t="s">
        <v>132</v>
      </c>
      <c r="D28" s="4" t="s">
        <v>123</v>
      </c>
      <c r="E28" s="4">
        <v>596347</v>
      </c>
      <c r="F28" s="4" t="s">
        <v>3</v>
      </c>
      <c r="G28" s="4" t="s">
        <v>32</v>
      </c>
      <c r="H28" s="4"/>
      <c r="I28" s="4" t="s">
        <v>31</v>
      </c>
      <c r="J28" s="6">
        <v>37305</v>
      </c>
      <c r="K28" s="4">
        <v>7412907921</v>
      </c>
      <c r="L28" s="4">
        <v>7877936220</v>
      </c>
      <c r="M28" s="4">
        <v>9783242141</v>
      </c>
      <c r="N28" s="24">
        <v>44849</v>
      </c>
      <c r="O28" s="11">
        <v>44849</v>
      </c>
      <c r="P28" s="12" t="s">
        <v>318</v>
      </c>
      <c r="Q28" s="63">
        <v>635118786460</v>
      </c>
      <c r="R28" s="77" t="s">
        <v>98</v>
      </c>
      <c r="S28" s="13" t="s">
        <v>480</v>
      </c>
      <c r="T28" s="13" t="s">
        <v>555</v>
      </c>
      <c r="U28" s="13" t="s">
        <v>500</v>
      </c>
      <c r="V28" s="13" t="s">
        <v>534</v>
      </c>
      <c r="W28" s="13" t="s">
        <v>555</v>
      </c>
      <c r="X28" s="13" t="s">
        <v>707</v>
      </c>
      <c r="Y28" s="13" t="s">
        <v>875</v>
      </c>
      <c r="Z28" s="12" t="s">
        <v>639</v>
      </c>
      <c r="AA28" s="73">
        <f>1232/1800*100</f>
        <v>68.444444444444443</v>
      </c>
      <c r="AB28" s="184" t="s">
        <v>912</v>
      </c>
      <c r="AC28" s="184" t="s">
        <v>897</v>
      </c>
    </row>
    <row r="29" spans="1:29" ht="20.25" customHeight="1" x14ac:dyDescent="0.25">
      <c r="A29" s="216">
        <v>25</v>
      </c>
      <c r="B29" s="4" t="s">
        <v>383</v>
      </c>
      <c r="C29" s="4" t="s">
        <v>384</v>
      </c>
      <c r="D29" s="4" t="s">
        <v>385</v>
      </c>
      <c r="E29" s="4">
        <v>892917</v>
      </c>
      <c r="F29" s="4" t="s">
        <v>3</v>
      </c>
      <c r="G29" s="4" t="s">
        <v>37</v>
      </c>
      <c r="H29" s="4"/>
      <c r="I29" s="4" t="s">
        <v>41</v>
      </c>
      <c r="J29" s="6">
        <v>36664</v>
      </c>
      <c r="K29" s="4">
        <v>8949166360</v>
      </c>
      <c r="L29" s="4">
        <v>9772040991</v>
      </c>
      <c r="M29" s="4">
        <v>6375806484</v>
      </c>
      <c r="N29" s="11">
        <v>44879</v>
      </c>
      <c r="O29" s="11">
        <v>44879</v>
      </c>
      <c r="P29" s="12" t="s">
        <v>455</v>
      </c>
      <c r="Q29" s="81">
        <v>349921492190</v>
      </c>
      <c r="R29" s="77" t="s">
        <v>98</v>
      </c>
      <c r="S29" s="13" t="s">
        <v>480</v>
      </c>
      <c r="T29" s="13" t="s">
        <v>478</v>
      </c>
      <c r="U29" s="13" t="s">
        <v>496</v>
      </c>
      <c r="V29" s="13" t="s">
        <v>534</v>
      </c>
      <c r="W29" s="13" t="s">
        <v>720</v>
      </c>
      <c r="X29" s="13" t="s">
        <v>673</v>
      </c>
      <c r="Y29" s="13" t="s">
        <v>882</v>
      </c>
      <c r="Z29" s="13" t="s">
        <v>672</v>
      </c>
      <c r="AA29" s="73">
        <f>1036/1900*100</f>
        <v>54.526315789473692</v>
      </c>
      <c r="AB29" s="184" t="s">
        <v>913</v>
      </c>
      <c r="AC29" s="184" t="s">
        <v>891</v>
      </c>
    </row>
    <row r="30" spans="1:29" ht="20.25" customHeight="1" x14ac:dyDescent="0.25">
      <c r="A30" s="216">
        <v>26</v>
      </c>
      <c r="B30" s="4" t="s">
        <v>94</v>
      </c>
      <c r="C30" s="4" t="s">
        <v>93</v>
      </c>
      <c r="D30" s="4" t="s">
        <v>92</v>
      </c>
      <c r="E30" s="4">
        <v>600568</v>
      </c>
      <c r="F30" s="4" t="s">
        <v>3</v>
      </c>
      <c r="G30" s="4" t="s">
        <v>49</v>
      </c>
      <c r="H30" s="4"/>
      <c r="I30" s="4" t="s">
        <v>15</v>
      </c>
      <c r="J30" s="6">
        <v>37150</v>
      </c>
      <c r="K30" s="4">
        <v>7877928343</v>
      </c>
      <c r="L30" s="4">
        <v>8290555374</v>
      </c>
      <c r="M30" s="4">
        <v>9785597295</v>
      </c>
      <c r="N30" s="24">
        <v>44849</v>
      </c>
      <c r="O30" s="11">
        <v>44849</v>
      </c>
      <c r="P30" s="12" t="s">
        <v>318</v>
      </c>
      <c r="Q30" s="63">
        <v>830941361666</v>
      </c>
      <c r="R30" s="77" t="s">
        <v>30</v>
      </c>
      <c r="S30" s="13" t="s">
        <v>489</v>
      </c>
      <c r="T30" s="13" t="s">
        <v>490</v>
      </c>
      <c r="U30" s="13" t="s">
        <v>484</v>
      </c>
      <c r="V30" s="13" t="s">
        <v>491</v>
      </c>
      <c r="W30" s="13" t="s">
        <v>492</v>
      </c>
      <c r="X30" s="13" t="s">
        <v>548</v>
      </c>
      <c r="Y30" s="13" t="s">
        <v>873</v>
      </c>
      <c r="Z30" s="13" t="s">
        <v>547</v>
      </c>
      <c r="AA30" s="73">
        <f>1845/2125*100</f>
        <v>86.82352941176471</v>
      </c>
      <c r="AB30" s="184" t="s">
        <v>899</v>
      </c>
      <c r="AC30" s="184" t="s">
        <v>891</v>
      </c>
    </row>
    <row r="31" spans="1:29" ht="20.25" customHeight="1" x14ac:dyDescent="0.25">
      <c r="A31" s="216">
        <v>27</v>
      </c>
      <c r="B31" s="4" t="s">
        <v>224</v>
      </c>
      <c r="C31" s="4" t="s">
        <v>25</v>
      </c>
      <c r="D31" s="4" t="s">
        <v>223</v>
      </c>
      <c r="E31" s="4">
        <v>834213</v>
      </c>
      <c r="F31" s="4" t="s">
        <v>3</v>
      </c>
      <c r="G31" s="4" t="s">
        <v>49</v>
      </c>
      <c r="H31" s="4"/>
      <c r="I31" s="4" t="s">
        <v>15</v>
      </c>
      <c r="J31" s="6">
        <v>36781</v>
      </c>
      <c r="K31" s="4">
        <v>9529376646</v>
      </c>
      <c r="L31" s="4">
        <v>6376631539</v>
      </c>
      <c r="M31" s="4">
        <v>9829342284</v>
      </c>
      <c r="N31" s="24">
        <v>44848</v>
      </c>
      <c r="O31" s="11">
        <v>44848</v>
      </c>
      <c r="P31" s="12" t="s">
        <v>318</v>
      </c>
      <c r="Q31" s="63">
        <v>570984055156</v>
      </c>
      <c r="R31" s="77" t="s">
        <v>98</v>
      </c>
      <c r="S31" s="13" t="s">
        <v>480</v>
      </c>
      <c r="T31" s="13" t="s">
        <v>500</v>
      </c>
      <c r="U31" s="13" t="s">
        <v>479</v>
      </c>
      <c r="V31" s="13" t="s">
        <v>534</v>
      </c>
      <c r="W31" s="13" t="s">
        <v>720</v>
      </c>
      <c r="X31" s="13" t="s">
        <v>566</v>
      </c>
      <c r="Y31" s="13" t="s">
        <v>877</v>
      </c>
      <c r="Z31" s="13" t="s">
        <v>565</v>
      </c>
      <c r="AA31" s="73">
        <f>1523/1900*100</f>
        <v>80.15789473684211</v>
      </c>
      <c r="AB31" s="184" t="s">
        <v>914</v>
      </c>
      <c r="AC31" s="184" t="s">
        <v>891</v>
      </c>
    </row>
    <row r="32" spans="1:29" ht="20.25" customHeight="1" x14ac:dyDescent="0.25">
      <c r="A32" s="216">
        <v>28</v>
      </c>
      <c r="B32" s="4" t="s">
        <v>176</v>
      </c>
      <c r="C32" s="4" t="s">
        <v>175</v>
      </c>
      <c r="D32" s="4" t="s">
        <v>174</v>
      </c>
      <c r="E32" s="4">
        <v>602040</v>
      </c>
      <c r="F32" s="4" t="s">
        <v>3</v>
      </c>
      <c r="G32" s="4" t="s">
        <v>8</v>
      </c>
      <c r="H32" s="4"/>
      <c r="I32" s="4" t="s">
        <v>7</v>
      </c>
      <c r="J32" s="6">
        <v>36655</v>
      </c>
      <c r="K32" s="4">
        <v>9680534274</v>
      </c>
      <c r="L32" s="4">
        <v>9784941306</v>
      </c>
      <c r="M32" s="4">
        <v>6367496284</v>
      </c>
      <c r="N32" s="24">
        <v>44848</v>
      </c>
      <c r="O32" s="11">
        <v>44848</v>
      </c>
      <c r="P32" s="12" t="s">
        <v>318</v>
      </c>
      <c r="Q32" s="63">
        <v>332075819503</v>
      </c>
      <c r="R32" s="77" t="s">
        <v>98</v>
      </c>
      <c r="S32" s="13" t="s">
        <v>480</v>
      </c>
      <c r="T32" s="13" t="s">
        <v>478</v>
      </c>
      <c r="U32" s="13" t="s">
        <v>521</v>
      </c>
      <c r="V32" s="13" t="s">
        <v>534</v>
      </c>
      <c r="W32" s="13" t="s">
        <v>720</v>
      </c>
      <c r="X32" s="13" t="s">
        <v>523</v>
      </c>
      <c r="Y32" s="13" t="s">
        <v>873</v>
      </c>
      <c r="Z32" s="13" t="s">
        <v>524</v>
      </c>
      <c r="AA32" s="73">
        <f>1172/1900*100</f>
        <v>61.684210526315788</v>
      </c>
      <c r="AB32" s="184" t="s">
        <v>915</v>
      </c>
      <c r="AC32" s="184" t="s">
        <v>891</v>
      </c>
    </row>
    <row r="33" spans="1:29" ht="20.25" customHeight="1" x14ac:dyDescent="0.25">
      <c r="A33" s="216">
        <v>29</v>
      </c>
      <c r="B33" s="4" t="s">
        <v>151</v>
      </c>
      <c r="C33" s="4" t="s">
        <v>150</v>
      </c>
      <c r="D33" s="4" t="s">
        <v>149</v>
      </c>
      <c r="E33" s="4">
        <v>603206</v>
      </c>
      <c r="F33" s="4" t="s">
        <v>3</v>
      </c>
      <c r="G33" s="4" t="s">
        <v>2</v>
      </c>
      <c r="H33" s="4"/>
      <c r="I33" s="4" t="s">
        <v>1</v>
      </c>
      <c r="J33" s="6">
        <v>37053</v>
      </c>
      <c r="K33" s="4">
        <v>9610245955</v>
      </c>
      <c r="L33" s="4">
        <v>6378017153</v>
      </c>
      <c r="M33" s="4">
        <v>7014508394</v>
      </c>
      <c r="N33" s="24">
        <v>44846</v>
      </c>
      <c r="O33" s="11">
        <v>44846</v>
      </c>
      <c r="P33" s="12" t="s">
        <v>318</v>
      </c>
      <c r="Q33" s="63">
        <v>558277737483</v>
      </c>
      <c r="R33" s="77" t="s">
        <v>98</v>
      </c>
      <c r="S33" s="13" t="s">
        <v>507</v>
      </c>
      <c r="T33" s="13" t="s">
        <v>495</v>
      </c>
      <c r="U33" s="13" t="s">
        <v>479</v>
      </c>
      <c r="V33" s="13" t="s">
        <v>479</v>
      </c>
      <c r="W33" s="13" t="s">
        <v>720</v>
      </c>
      <c r="X33" s="13" t="s">
        <v>505</v>
      </c>
      <c r="Y33" s="13" t="s">
        <v>873</v>
      </c>
      <c r="Z33" s="13" t="s">
        <v>506</v>
      </c>
      <c r="AA33" s="73">
        <f>1050/1900*100</f>
        <v>55.26315789473685</v>
      </c>
      <c r="AB33" s="184" t="s">
        <v>916</v>
      </c>
      <c r="AC33" s="184" t="s">
        <v>891</v>
      </c>
    </row>
    <row r="34" spans="1:29" ht="20.25" customHeight="1" x14ac:dyDescent="0.25">
      <c r="A34" s="216">
        <v>30</v>
      </c>
      <c r="B34" s="4" t="s">
        <v>131</v>
      </c>
      <c r="C34" s="4" t="s">
        <v>130</v>
      </c>
      <c r="D34" s="4" t="s">
        <v>129</v>
      </c>
      <c r="E34" s="4">
        <v>600289</v>
      </c>
      <c r="F34" s="4" t="s">
        <v>3</v>
      </c>
      <c r="G34" s="4" t="s">
        <v>2</v>
      </c>
      <c r="H34" s="4"/>
      <c r="I34" s="4" t="s">
        <v>1</v>
      </c>
      <c r="J34" s="6">
        <v>36928</v>
      </c>
      <c r="K34" s="4">
        <v>7877166624</v>
      </c>
      <c r="L34" s="4">
        <v>9549628981</v>
      </c>
      <c r="M34" s="4">
        <v>8690407745</v>
      </c>
      <c r="N34" s="24">
        <v>44851</v>
      </c>
      <c r="O34" s="11">
        <v>44851</v>
      </c>
      <c r="P34" s="12" t="s">
        <v>318</v>
      </c>
      <c r="Q34" s="63">
        <v>986082173865</v>
      </c>
      <c r="R34" s="77" t="s">
        <v>98</v>
      </c>
      <c r="S34" s="13" t="s">
        <v>478</v>
      </c>
      <c r="T34" s="13" t="s">
        <v>495</v>
      </c>
      <c r="U34" s="13" t="s">
        <v>479</v>
      </c>
      <c r="V34" s="13" t="s">
        <v>478</v>
      </c>
      <c r="W34" s="13" t="s">
        <v>720</v>
      </c>
      <c r="X34" s="13" t="s">
        <v>683</v>
      </c>
      <c r="Y34" s="13" t="s">
        <v>873</v>
      </c>
      <c r="Z34" s="13" t="s">
        <v>583</v>
      </c>
      <c r="AA34" s="73">
        <f>1068/1900*100</f>
        <v>56.21052631578948</v>
      </c>
      <c r="AB34" s="184" t="s">
        <v>892</v>
      </c>
      <c r="AC34" s="184" t="s">
        <v>891</v>
      </c>
    </row>
    <row r="35" spans="1:29" ht="20.25" customHeight="1" x14ac:dyDescent="0.25">
      <c r="A35" s="216">
        <v>31</v>
      </c>
      <c r="B35" s="4" t="s">
        <v>400</v>
      </c>
      <c r="C35" s="4" t="s">
        <v>401</v>
      </c>
      <c r="D35" s="4" t="s">
        <v>402</v>
      </c>
      <c r="E35" s="4">
        <v>601482</v>
      </c>
      <c r="F35" s="4" t="s">
        <v>3</v>
      </c>
      <c r="G35" s="4" t="s">
        <v>8</v>
      </c>
      <c r="H35" s="4"/>
      <c r="I35" s="4" t="s">
        <v>7</v>
      </c>
      <c r="J35" s="6">
        <v>36708</v>
      </c>
      <c r="K35" s="4">
        <v>9602197442</v>
      </c>
      <c r="L35" s="4">
        <v>6376604549</v>
      </c>
      <c r="M35" s="4" t="s">
        <v>674</v>
      </c>
      <c r="N35" s="11">
        <v>44875</v>
      </c>
      <c r="O35" s="11">
        <v>44875</v>
      </c>
      <c r="P35" s="12" t="s">
        <v>455</v>
      </c>
      <c r="Q35" s="63">
        <v>482764272556</v>
      </c>
      <c r="R35" s="77" t="s">
        <v>30</v>
      </c>
      <c r="S35" s="13" t="s">
        <v>483</v>
      </c>
      <c r="T35" s="13" t="s">
        <v>484</v>
      </c>
      <c r="U35" s="13" t="s">
        <v>485</v>
      </c>
      <c r="V35" s="13" t="s">
        <v>485</v>
      </c>
      <c r="W35" s="13" t="s">
        <v>483</v>
      </c>
      <c r="X35" s="13" t="s">
        <v>665</v>
      </c>
      <c r="Y35" s="13" t="s">
        <v>873</v>
      </c>
      <c r="Z35" s="13" t="s">
        <v>617</v>
      </c>
      <c r="AA35" s="73">
        <f>1140/2125*100</f>
        <v>53.647058823529413</v>
      </c>
      <c r="AB35" s="184" t="s">
        <v>913</v>
      </c>
      <c r="AC35" s="184" t="s">
        <v>891</v>
      </c>
    </row>
    <row r="36" spans="1:29" ht="20.25" customHeight="1" x14ac:dyDescent="0.25">
      <c r="A36" s="216">
        <v>32</v>
      </c>
      <c r="B36" s="4" t="s">
        <v>249</v>
      </c>
      <c r="C36" s="4" t="s">
        <v>248</v>
      </c>
      <c r="D36" s="4" t="s">
        <v>228</v>
      </c>
      <c r="E36" s="4">
        <v>603461</v>
      </c>
      <c r="F36" s="4" t="s">
        <v>3</v>
      </c>
      <c r="G36" s="4" t="s">
        <v>8</v>
      </c>
      <c r="H36" s="4"/>
      <c r="I36" s="4" t="s">
        <v>15</v>
      </c>
      <c r="J36" s="6">
        <v>36659</v>
      </c>
      <c r="K36" s="4">
        <v>9001912704</v>
      </c>
      <c r="L36" s="4">
        <v>9928469637</v>
      </c>
      <c r="M36" s="4">
        <v>9001182704</v>
      </c>
      <c r="N36" s="24">
        <v>44848</v>
      </c>
      <c r="O36" s="11">
        <v>44848</v>
      </c>
      <c r="P36" s="12" t="s">
        <v>318</v>
      </c>
      <c r="Q36" s="63">
        <v>283840973115</v>
      </c>
      <c r="R36" s="77" t="s">
        <v>98</v>
      </c>
      <c r="S36" s="13" t="s">
        <v>458</v>
      </c>
      <c r="T36" s="13" t="s">
        <v>459</v>
      </c>
      <c r="U36" s="13" t="s">
        <v>460</v>
      </c>
      <c r="V36" s="13" t="s">
        <v>534</v>
      </c>
      <c r="W36" s="13" t="s">
        <v>720</v>
      </c>
      <c r="X36" s="13" t="s">
        <v>562</v>
      </c>
      <c r="Y36" s="13" t="s">
        <v>873</v>
      </c>
      <c r="Z36" s="13" t="s">
        <v>561</v>
      </c>
      <c r="AA36" s="73">
        <f>1107/1900*100</f>
        <v>58.263157894736835</v>
      </c>
      <c r="AB36" s="184" t="s">
        <v>904</v>
      </c>
      <c r="AC36" s="184" t="s">
        <v>891</v>
      </c>
    </row>
    <row r="37" spans="1:29" ht="20.25" customHeight="1" x14ac:dyDescent="0.25">
      <c r="A37" s="216">
        <v>33</v>
      </c>
      <c r="B37" s="4" t="s">
        <v>170</v>
      </c>
      <c r="C37" s="4" t="s">
        <v>169</v>
      </c>
      <c r="D37" s="4" t="s">
        <v>168</v>
      </c>
      <c r="E37" s="4">
        <v>601246</v>
      </c>
      <c r="F37" s="4" t="s">
        <v>3</v>
      </c>
      <c r="G37" s="4" t="s">
        <v>32</v>
      </c>
      <c r="H37" s="4"/>
      <c r="I37" s="4" t="s">
        <v>31</v>
      </c>
      <c r="J37" s="6">
        <v>36656</v>
      </c>
      <c r="K37" s="4">
        <v>7023713069</v>
      </c>
      <c r="L37" s="4">
        <v>7665413859</v>
      </c>
      <c r="M37" s="4">
        <v>9667147370</v>
      </c>
      <c r="N37" s="24">
        <v>44852</v>
      </c>
      <c r="O37" s="11">
        <v>44852</v>
      </c>
      <c r="P37" s="12" t="s">
        <v>318</v>
      </c>
      <c r="Q37" s="63">
        <v>538452717506</v>
      </c>
      <c r="R37" s="77" t="s">
        <v>98</v>
      </c>
      <c r="S37" s="13" t="s">
        <v>480</v>
      </c>
      <c r="T37" s="13" t="s">
        <v>576</v>
      </c>
      <c r="U37" s="13" t="s">
        <v>496</v>
      </c>
      <c r="V37" s="13" t="s">
        <v>534</v>
      </c>
      <c r="W37" s="13" t="s">
        <v>720</v>
      </c>
      <c r="X37" s="13" t="s">
        <v>681</v>
      </c>
      <c r="Y37" s="13" t="s">
        <v>873</v>
      </c>
      <c r="Z37" s="13" t="s">
        <v>577</v>
      </c>
      <c r="AA37" s="73">
        <f>1188/1900*100</f>
        <v>62.526315789473685</v>
      </c>
      <c r="AB37" s="184" t="s">
        <v>899</v>
      </c>
      <c r="AC37" s="184" t="s">
        <v>891</v>
      </c>
    </row>
    <row r="38" spans="1:29" ht="20.25" customHeight="1" x14ac:dyDescent="0.25">
      <c r="A38" s="216">
        <v>34</v>
      </c>
      <c r="B38" s="4" t="s">
        <v>986</v>
      </c>
      <c r="C38" s="4" t="s">
        <v>51</v>
      </c>
      <c r="D38" s="4" t="s">
        <v>50</v>
      </c>
      <c r="E38" s="4">
        <v>600191</v>
      </c>
      <c r="F38" s="4" t="s">
        <v>3</v>
      </c>
      <c r="G38" s="4" t="s">
        <v>49</v>
      </c>
      <c r="H38" s="4"/>
      <c r="I38" s="4" t="s">
        <v>48</v>
      </c>
      <c r="J38" s="6">
        <v>37524</v>
      </c>
      <c r="K38" s="4">
        <v>7297003644</v>
      </c>
      <c r="L38" s="4">
        <v>9680266210</v>
      </c>
      <c r="M38" s="4">
        <v>9610270523</v>
      </c>
      <c r="N38" s="24">
        <v>44845</v>
      </c>
      <c r="O38" s="11">
        <v>44845</v>
      </c>
      <c r="P38" s="12" t="s">
        <v>318</v>
      </c>
      <c r="Q38" s="63">
        <v>236469034588</v>
      </c>
      <c r="R38" s="77" t="s">
        <v>30</v>
      </c>
      <c r="S38" s="13" t="s">
        <v>489</v>
      </c>
      <c r="T38" s="13" t="s">
        <v>490</v>
      </c>
      <c r="U38" s="13" t="s">
        <v>484</v>
      </c>
      <c r="V38" s="13" t="s">
        <v>491</v>
      </c>
      <c r="W38" s="13" t="s">
        <v>492</v>
      </c>
      <c r="X38" s="13" t="s">
        <v>513</v>
      </c>
      <c r="Y38" s="13" t="s">
        <v>873</v>
      </c>
      <c r="Z38" s="13" t="s">
        <v>512</v>
      </c>
      <c r="AA38" s="73">
        <f>1684/2125*100</f>
        <v>79.247058823529414</v>
      </c>
      <c r="AB38" s="184" t="s">
        <v>910</v>
      </c>
      <c r="AC38" s="184" t="s">
        <v>891</v>
      </c>
    </row>
    <row r="39" spans="1:29" ht="20.25" customHeight="1" x14ac:dyDescent="0.25">
      <c r="A39" s="216">
        <v>35</v>
      </c>
      <c r="B39" s="4" t="s">
        <v>386</v>
      </c>
      <c r="C39" s="4" t="s">
        <v>25</v>
      </c>
      <c r="D39" s="4" t="s">
        <v>387</v>
      </c>
      <c r="E39" s="4">
        <v>830778</v>
      </c>
      <c r="F39" s="4" t="s">
        <v>3</v>
      </c>
      <c r="G39" s="4" t="s">
        <v>37</v>
      </c>
      <c r="H39" s="4"/>
      <c r="I39" s="4" t="s">
        <v>41</v>
      </c>
      <c r="J39" s="6">
        <v>34469</v>
      </c>
      <c r="K39" s="4">
        <v>8890272830</v>
      </c>
      <c r="L39" s="4">
        <v>6353786154</v>
      </c>
      <c r="M39" s="4">
        <v>9950391381</v>
      </c>
      <c r="N39" s="24">
        <v>44874</v>
      </c>
      <c r="O39" s="11">
        <v>44874</v>
      </c>
      <c r="P39" s="12" t="s">
        <v>455</v>
      </c>
      <c r="Q39" s="63">
        <v>498715121606</v>
      </c>
      <c r="R39" s="77" t="s">
        <v>98</v>
      </c>
      <c r="S39" s="13" t="s">
        <v>480</v>
      </c>
      <c r="T39" s="13" t="s">
        <v>478</v>
      </c>
      <c r="U39" s="13" t="s">
        <v>479</v>
      </c>
      <c r="V39" s="13" t="s">
        <v>534</v>
      </c>
      <c r="W39" s="13" t="s">
        <v>720</v>
      </c>
      <c r="X39" s="13" t="s">
        <v>762</v>
      </c>
      <c r="Y39" s="13" t="s">
        <v>877</v>
      </c>
      <c r="Z39" s="13" t="s">
        <v>609</v>
      </c>
      <c r="AA39" s="73">
        <f>928/1900*100</f>
        <v>48.84210526315789</v>
      </c>
      <c r="AB39" s="184" t="s">
        <v>905</v>
      </c>
      <c r="AC39" s="184" t="s">
        <v>891</v>
      </c>
    </row>
    <row r="40" spans="1:29" ht="20.25" customHeight="1" x14ac:dyDescent="0.25">
      <c r="A40" s="216">
        <v>36</v>
      </c>
      <c r="B40" s="4" t="s">
        <v>244</v>
      </c>
      <c r="C40" s="4" t="s">
        <v>243</v>
      </c>
      <c r="D40" s="4" t="s">
        <v>242</v>
      </c>
      <c r="E40" s="4">
        <v>602208</v>
      </c>
      <c r="F40" s="4" t="s">
        <v>3</v>
      </c>
      <c r="G40" s="4" t="s">
        <v>17</v>
      </c>
      <c r="H40" s="4"/>
      <c r="I40" s="4" t="s">
        <v>15</v>
      </c>
      <c r="J40" s="6">
        <v>35858</v>
      </c>
      <c r="K40" s="4">
        <v>9636077729</v>
      </c>
      <c r="L40" s="4">
        <v>9928024317</v>
      </c>
      <c r="M40" s="4">
        <v>9588019368</v>
      </c>
      <c r="N40" s="24">
        <v>44849</v>
      </c>
      <c r="O40" s="11">
        <v>44849</v>
      </c>
      <c r="P40" s="12" t="s">
        <v>318</v>
      </c>
      <c r="Q40" s="63">
        <v>945744803289</v>
      </c>
      <c r="R40" s="77" t="s">
        <v>98</v>
      </c>
      <c r="S40" s="13" t="s">
        <v>500</v>
      </c>
      <c r="T40" s="13" t="s">
        <v>479</v>
      </c>
      <c r="U40" s="13" t="s">
        <v>555</v>
      </c>
      <c r="V40" s="13" t="s">
        <v>555</v>
      </c>
      <c r="W40" s="13" t="s">
        <v>720</v>
      </c>
      <c r="X40" s="13" t="s">
        <v>679</v>
      </c>
      <c r="Y40" s="13" t="s">
        <v>873</v>
      </c>
      <c r="Z40" s="13" t="s">
        <v>574</v>
      </c>
      <c r="AA40" s="73">
        <f>1000/1900*100</f>
        <v>52.631578947368418</v>
      </c>
      <c r="AB40" s="184" t="s">
        <v>892</v>
      </c>
      <c r="AC40" s="184" t="s">
        <v>891</v>
      </c>
    </row>
    <row r="41" spans="1:29" ht="20.25" customHeight="1" x14ac:dyDescent="0.25">
      <c r="A41" s="216">
        <v>37</v>
      </c>
      <c r="B41" s="4" t="s">
        <v>257</v>
      </c>
      <c r="C41" s="4" t="s">
        <v>256</v>
      </c>
      <c r="D41" s="4" t="s">
        <v>255</v>
      </c>
      <c r="E41" s="4">
        <v>600528</v>
      </c>
      <c r="F41" s="4" t="s">
        <v>3</v>
      </c>
      <c r="G41" s="4" t="s">
        <v>49</v>
      </c>
      <c r="H41" s="4" t="s">
        <v>254</v>
      </c>
      <c r="I41" s="4" t="s">
        <v>15</v>
      </c>
      <c r="J41" s="6">
        <v>33725</v>
      </c>
      <c r="K41" s="4">
        <v>7976799320</v>
      </c>
      <c r="L41" s="4">
        <v>9664215652</v>
      </c>
      <c r="M41" s="4">
        <v>9461724953</v>
      </c>
      <c r="N41" s="24">
        <v>44848</v>
      </c>
      <c r="O41" s="11">
        <v>44848</v>
      </c>
      <c r="P41" s="12" t="s">
        <v>318</v>
      </c>
      <c r="Q41" s="63">
        <v>825263030596</v>
      </c>
      <c r="R41" s="77" t="s">
        <v>98</v>
      </c>
      <c r="S41" s="13" t="s">
        <v>480</v>
      </c>
      <c r="T41" s="13" t="s">
        <v>521</v>
      </c>
      <c r="U41" s="13" t="s">
        <v>479</v>
      </c>
      <c r="V41" s="13" t="s">
        <v>534</v>
      </c>
      <c r="W41" s="13" t="s">
        <v>720</v>
      </c>
      <c r="X41" s="13" t="s">
        <v>520</v>
      </c>
      <c r="Y41" s="13" t="s">
        <v>873</v>
      </c>
      <c r="Z41" s="13" t="s">
        <v>522</v>
      </c>
      <c r="AA41" s="73">
        <f>935/1900*100</f>
        <v>49.210526315789473</v>
      </c>
      <c r="AB41" s="184" t="s">
        <v>906</v>
      </c>
      <c r="AC41" s="184" t="s">
        <v>891</v>
      </c>
    </row>
    <row r="42" spans="1:29" ht="20.25" customHeight="1" x14ac:dyDescent="0.25">
      <c r="A42" s="216">
        <v>38</v>
      </c>
      <c r="B42" s="4" t="s">
        <v>260</v>
      </c>
      <c r="C42" s="4" t="s">
        <v>259</v>
      </c>
      <c r="D42" s="4" t="s">
        <v>258</v>
      </c>
      <c r="E42" s="4">
        <v>603142</v>
      </c>
      <c r="F42" s="4" t="s">
        <v>3</v>
      </c>
      <c r="G42" s="4" t="s">
        <v>49</v>
      </c>
      <c r="H42" s="4"/>
      <c r="I42" s="4" t="s">
        <v>15</v>
      </c>
      <c r="J42" s="6">
        <v>36521</v>
      </c>
      <c r="K42" s="4">
        <v>8764026850</v>
      </c>
      <c r="L42" s="4">
        <v>9829128769</v>
      </c>
      <c r="M42" s="4">
        <v>9602987292</v>
      </c>
      <c r="N42" s="24">
        <v>44862</v>
      </c>
      <c r="O42" s="11">
        <v>44862</v>
      </c>
      <c r="P42" s="12" t="s">
        <v>318</v>
      </c>
      <c r="Q42" s="63">
        <v>915294924514</v>
      </c>
      <c r="R42" s="77" t="s">
        <v>98</v>
      </c>
      <c r="S42" s="13" t="s">
        <v>480</v>
      </c>
      <c r="T42" s="13" t="s">
        <v>500</v>
      </c>
      <c r="U42" s="13" t="s">
        <v>496</v>
      </c>
      <c r="V42" s="13" t="s">
        <v>534</v>
      </c>
      <c r="W42" s="13" t="s">
        <v>720</v>
      </c>
      <c r="X42" s="13" t="s">
        <v>687</v>
      </c>
      <c r="Y42" s="13" t="s">
        <v>873</v>
      </c>
      <c r="Z42" s="13" t="s">
        <v>590</v>
      </c>
      <c r="AA42" s="73">
        <f>1123/1900*100</f>
        <v>59.10526315789474</v>
      </c>
      <c r="AB42" s="184" t="s">
        <v>892</v>
      </c>
      <c r="AC42" s="184" t="s">
        <v>891</v>
      </c>
    </row>
    <row r="43" spans="1:29" ht="20.25" customHeight="1" x14ac:dyDescent="0.25">
      <c r="A43" s="216">
        <v>39</v>
      </c>
      <c r="B43" s="4" t="s">
        <v>358</v>
      </c>
      <c r="C43" s="4" t="s">
        <v>359</v>
      </c>
      <c r="D43" s="4" t="s">
        <v>360</v>
      </c>
      <c r="E43" s="4">
        <v>861888</v>
      </c>
      <c r="F43" s="4" t="s">
        <v>3</v>
      </c>
      <c r="G43" s="4" t="s">
        <v>37</v>
      </c>
      <c r="H43" s="4"/>
      <c r="I43" s="4" t="s">
        <v>36</v>
      </c>
      <c r="J43" s="6">
        <v>37473</v>
      </c>
      <c r="K43" s="4">
        <v>7742616694</v>
      </c>
      <c r="L43" s="4">
        <v>9001330484</v>
      </c>
      <c r="M43" s="4" t="s">
        <v>674</v>
      </c>
      <c r="N43" s="11">
        <v>44875</v>
      </c>
      <c r="O43" s="11">
        <v>44875</v>
      </c>
      <c r="P43" s="12" t="s">
        <v>455</v>
      </c>
      <c r="Q43" s="63">
        <v>205953024596</v>
      </c>
      <c r="R43" s="77" t="s">
        <v>98</v>
      </c>
      <c r="S43" s="13" t="s">
        <v>480</v>
      </c>
      <c r="T43" s="13" t="s">
        <v>500</v>
      </c>
      <c r="U43" s="13" t="s">
        <v>479</v>
      </c>
      <c r="V43" s="13" t="s">
        <v>534</v>
      </c>
      <c r="W43" s="13" t="s">
        <v>803</v>
      </c>
      <c r="X43" s="13" t="s">
        <v>669</v>
      </c>
      <c r="Y43" s="13" t="s">
        <v>881</v>
      </c>
      <c r="Z43" s="13" t="s">
        <v>668</v>
      </c>
      <c r="AA43" s="73">
        <f>1124/1800*100</f>
        <v>62.44444444444445</v>
      </c>
      <c r="AB43" s="184" t="s">
        <v>907</v>
      </c>
      <c r="AC43" s="184" t="s">
        <v>897</v>
      </c>
    </row>
    <row r="44" spans="1:29" ht="20.25" customHeight="1" x14ac:dyDescent="0.25">
      <c r="A44" s="216">
        <v>40</v>
      </c>
      <c r="B44" s="4" t="s">
        <v>154</v>
      </c>
      <c r="C44" s="4" t="s">
        <v>153</v>
      </c>
      <c r="D44" s="4" t="s">
        <v>152</v>
      </c>
      <c r="E44" s="4">
        <v>600712</v>
      </c>
      <c r="F44" s="4" t="s">
        <v>3</v>
      </c>
      <c r="G44" s="4" t="s">
        <v>2</v>
      </c>
      <c r="H44" s="4"/>
      <c r="I44" s="4" t="s">
        <v>1</v>
      </c>
      <c r="J44" s="6">
        <v>36768</v>
      </c>
      <c r="K44" s="4">
        <v>8769357502</v>
      </c>
      <c r="L44" s="4">
        <v>9829082234</v>
      </c>
      <c r="M44" s="4">
        <v>9460040118</v>
      </c>
      <c r="N44" s="24">
        <v>44849</v>
      </c>
      <c r="O44" s="11">
        <v>44849</v>
      </c>
      <c r="P44" s="12" t="s">
        <v>318</v>
      </c>
      <c r="Q44" s="63">
        <v>318671484437</v>
      </c>
      <c r="R44" s="77" t="s">
        <v>98</v>
      </c>
      <c r="S44" s="13" t="s">
        <v>527</v>
      </c>
      <c r="T44" s="13" t="s">
        <v>517</v>
      </c>
      <c r="U44" s="13" t="s">
        <v>478</v>
      </c>
      <c r="V44" s="13" t="s">
        <v>517</v>
      </c>
      <c r="W44" s="13" t="s">
        <v>720</v>
      </c>
      <c r="X44" s="13" t="s">
        <v>655</v>
      </c>
      <c r="Y44" s="13" t="s">
        <v>873</v>
      </c>
      <c r="Z44" s="13" t="s">
        <v>654</v>
      </c>
      <c r="AA44" s="73">
        <f>1347/1900*100</f>
        <v>70.89473684210526</v>
      </c>
      <c r="AB44" s="184" t="s">
        <v>892</v>
      </c>
      <c r="AC44" s="184" t="s">
        <v>891</v>
      </c>
    </row>
    <row r="45" spans="1:29" ht="20.25" customHeight="1" x14ac:dyDescent="0.25">
      <c r="A45" s="216">
        <v>41</v>
      </c>
      <c r="B45" s="4" t="s">
        <v>285</v>
      </c>
      <c r="C45" s="4" t="s">
        <v>246</v>
      </c>
      <c r="D45" s="4" t="s">
        <v>284</v>
      </c>
      <c r="E45" s="4">
        <v>602114</v>
      </c>
      <c r="F45" s="4" t="s">
        <v>3</v>
      </c>
      <c r="G45" s="4" t="s">
        <v>8</v>
      </c>
      <c r="H45" s="4"/>
      <c r="I45" s="4" t="s">
        <v>15</v>
      </c>
      <c r="J45" s="6">
        <v>37447</v>
      </c>
      <c r="K45" s="4">
        <v>9636538870</v>
      </c>
      <c r="L45" s="4">
        <v>9950537470</v>
      </c>
      <c r="M45" s="4">
        <v>8306553422</v>
      </c>
      <c r="N45" s="11">
        <v>44848</v>
      </c>
      <c r="O45" s="11">
        <v>44848</v>
      </c>
      <c r="P45" s="12" t="s">
        <v>318</v>
      </c>
      <c r="Q45" s="63">
        <v>751256032994</v>
      </c>
      <c r="R45" s="77" t="s">
        <v>98</v>
      </c>
      <c r="S45" s="13" t="s">
        <v>480</v>
      </c>
      <c r="T45" s="13" t="s">
        <v>478</v>
      </c>
      <c r="U45" s="13" t="s">
        <v>479</v>
      </c>
      <c r="V45" s="13" t="s">
        <v>534</v>
      </c>
      <c r="W45" s="13" t="s">
        <v>720</v>
      </c>
      <c r="X45" s="13" t="s">
        <v>564</v>
      </c>
      <c r="Y45" s="13" t="s">
        <v>873</v>
      </c>
      <c r="Z45" s="13" t="s">
        <v>563</v>
      </c>
      <c r="AA45" s="73">
        <f>1397/1900*100</f>
        <v>73.526315789473685</v>
      </c>
      <c r="AB45" s="184" t="s">
        <v>899</v>
      </c>
      <c r="AC45" s="184" t="s">
        <v>891</v>
      </c>
    </row>
    <row r="46" spans="1:29" ht="20.25" customHeight="1" x14ac:dyDescent="0.25">
      <c r="A46" s="216">
        <v>42</v>
      </c>
      <c r="B46" s="4" t="s">
        <v>70</v>
      </c>
      <c r="C46" s="4" t="s">
        <v>69</v>
      </c>
      <c r="D46" s="4" t="s">
        <v>68</v>
      </c>
      <c r="E46" s="4">
        <v>603695</v>
      </c>
      <c r="F46" s="4" t="s">
        <v>3</v>
      </c>
      <c r="G46" s="4" t="s">
        <v>8</v>
      </c>
      <c r="H46" s="4"/>
      <c r="I46" s="4" t="s">
        <v>7</v>
      </c>
      <c r="J46" s="6">
        <v>35838</v>
      </c>
      <c r="K46" s="4">
        <v>9530343444</v>
      </c>
      <c r="L46" s="4">
        <v>7822995555</v>
      </c>
      <c r="M46" s="4">
        <v>7023713433</v>
      </c>
      <c r="N46" s="24">
        <v>44846</v>
      </c>
      <c r="O46" s="11">
        <v>44846</v>
      </c>
      <c r="P46" s="12" t="s">
        <v>318</v>
      </c>
      <c r="Q46" s="63">
        <v>431617716025</v>
      </c>
      <c r="R46" s="77" t="s">
        <v>30</v>
      </c>
      <c r="S46" s="13" t="s">
        <v>489</v>
      </c>
      <c r="T46" s="13" t="s">
        <v>490</v>
      </c>
      <c r="U46" s="13" t="s">
        <v>484</v>
      </c>
      <c r="V46" s="13" t="s">
        <v>491</v>
      </c>
      <c r="W46" s="13" t="s">
        <v>492</v>
      </c>
      <c r="X46" s="13" t="s">
        <v>493</v>
      </c>
      <c r="Y46" s="13" t="s">
        <v>873</v>
      </c>
      <c r="Z46" s="13" t="s">
        <v>494</v>
      </c>
      <c r="AA46" s="73">
        <f>1609/2025*100</f>
        <v>79.456790123456784</v>
      </c>
      <c r="AB46" s="184" t="s">
        <v>909</v>
      </c>
      <c r="AC46" s="184" t="s">
        <v>908</v>
      </c>
    </row>
    <row r="47" spans="1:29" ht="20.25" customHeight="1" x14ac:dyDescent="0.25">
      <c r="A47" s="216">
        <v>43</v>
      </c>
      <c r="B47" s="4" t="s">
        <v>424</v>
      </c>
      <c r="C47" s="4" t="s">
        <v>425</v>
      </c>
      <c r="D47" s="4" t="s">
        <v>426</v>
      </c>
      <c r="E47" s="4">
        <v>600094</v>
      </c>
      <c r="F47" s="4" t="s">
        <v>3</v>
      </c>
      <c r="G47" s="4" t="s">
        <v>17</v>
      </c>
      <c r="H47" s="4"/>
      <c r="I47" s="4" t="s">
        <v>15</v>
      </c>
      <c r="J47" s="6">
        <v>37337</v>
      </c>
      <c r="K47" s="4">
        <v>8690870686</v>
      </c>
      <c r="L47" s="4">
        <v>9509580519</v>
      </c>
      <c r="M47" s="4" t="s">
        <v>674</v>
      </c>
      <c r="N47" s="24">
        <v>44874</v>
      </c>
      <c r="O47" s="11">
        <v>44874</v>
      </c>
      <c r="P47" s="12" t="s">
        <v>455</v>
      </c>
      <c r="Q47" s="63">
        <v>474509850815</v>
      </c>
      <c r="R47" s="77" t="s">
        <v>722</v>
      </c>
      <c r="S47" s="77" t="s">
        <v>722</v>
      </c>
      <c r="T47" s="77" t="s">
        <v>722</v>
      </c>
      <c r="U47" s="77" t="s">
        <v>722</v>
      </c>
      <c r="V47" s="12" t="s">
        <v>723</v>
      </c>
      <c r="W47" s="12" t="s">
        <v>724</v>
      </c>
      <c r="X47" s="13" t="s">
        <v>659</v>
      </c>
      <c r="Y47" s="13" t="s">
        <v>873</v>
      </c>
      <c r="Z47" s="13" t="s">
        <v>607</v>
      </c>
      <c r="AA47" s="73">
        <f>1401/2100*100</f>
        <v>66.714285714285708</v>
      </c>
      <c r="AB47" s="184" t="s">
        <v>892</v>
      </c>
      <c r="AC47" s="184" t="s">
        <v>891</v>
      </c>
    </row>
    <row r="48" spans="1:29" ht="20.25" customHeight="1" x14ac:dyDescent="0.25">
      <c r="A48" s="216">
        <v>44</v>
      </c>
      <c r="B48" s="4" t="s">
        <v>391</v>
      </c>
      <c r="C48" s="4" t="s">
        <v>392</v>
      </c>
      <c r="D48" s="4" t="s">
        <v>393</v>
      </c>
      <c r="E48" s="4">
        <v>601816</v>
      </c>
      <c r="F48" s="4" t="s">
        <v>3</v>
      </c>
      <c r="G48" s="4" t="s">
        <v>8</v>
      </c>
      <c r="H48" s="4"/>
      <c r="I48" s="4" t="s">
        <v>15</v>
      </c>
      <c r="J48" s="6">
        <v>36149</v>
      </c>
      <c r="K48" s="4">
        <v>7689865462</v>
      </c>
      <c r="L48" s="4" t="s">
        <v>674</v>
      </c>
      <c r="M48" s="4" t="s">
        <v>674</v>
      </c>
      <c r="N48" s="24">
        <v>44874</v>
      </c>
      <c r="O48" s="11">
        <v>44874</v>
      </c>
      <c r="P48" s="12" t="s">
        <v>455</v>
      </c>
      <c r="Q48" s="63">
        <v>365813267222</v>
      </c>
      <c r="R48" s="77" t="s">
        <v>30</v>
      </c>
      <c r="S48" s="13" t="s">
        <v>483</v>
      </c>
      <c r="T48" s="13" t="s">
        <v>484</v>
      </c>
      <c r="U48" s="13" t="s">
        <v>485</v>
      </c>
      <c r="V48" s="13" t="s">
        <v>485</v>
      </c>
      <c r="W48" s="13" t="s">
        <v>484</v>
      </c>
      <c r="X48" s="13" t="s">
        <v>675</v>
      </c>
      <c r="Y48" s="13" t="s">
        <v>873</v>
      </c>
      <c r="Z48" s="64" t="s">
        <v>618</v>
      </c>
      <c r="AA48" s="73">
        <f>1678/2125*100</f>
        <v>78.964705882352931</v>
      </c>
      <c r="AB48" s="184" t="s">
        <v>892</v>
      </c>
      <c r="AC48" s="184" t="s">
        <v>891</v>
      </c>
    </row>
    <row r="49" spans="1:29" ht="20.25" customHeight="1" x14ac:dyDescent="0.25">
      <c r="A49" s="216">
        <v>45</v>
      </c>
      <c r="B49" s="4" t="s">
        <v>988</v>
      </c>
      <c r="C49" s="4" t="s">
        <v>96</v>
      </c>
      <c r="D49" s="4" t="s">
        <v>95</v>
      </c>
      <c r="E49" s="4">
        <v>830687</v>
      </c>
      <c r="F49" s="4" t="s">
        <v>3</v>
      </c>
      <c r="G49" s="4" t="s">
        <v>17</v>
      </c>
      <c r="H49" s="4"/>
      <c r="I49" s="4" t="s">
        <v>15</v>
      </c>
      <c r="J49" s="6">
        <v>36821</v>
      </c>
      <c r="K49" s="4">
        <v>9982082063</v>
      </c>
      <c r="L49" s="4">
        <v>9414732063</v>
      </c>
      <c r="M49" s="4">
        <v>9079208464</v>
      </c>
      <c r="N49" s="24">
        <v>44851</v>
      </c>
      <c r="O49" s="11">
        <v>44851</v>
      </c>
      <c r="P49" s="12" t="s">
        <v>318</v>
      </c>
      <c r="Q49" s="63">
        <v>830443077561</v>
      </c>
      <c r="R49" s="77" t="s">
        <v>30</v>
      </c>
      <c r="S49" s="13" t="s">
        <v>483</v>
      </c>
      <c r="T49" s="13" t="s">
        <v>484</v>
      </c>
      <c r="U49" s="13" t="s">
        <v>485</v>
      </c>
      <c r="V49" s="13" t="s">
        <v>483</v>
      </c>
      <c r="W49" s="13" t="s">
        <v>485</v>
      </c>
      <c r="X49" s="13" t="s">
        <v>701</v>
      </c>
      <c r="Y49" s="13" t="s">
        <v>873</v>
      </c>
      <c r="Z49" s="13" t="s">
        <v>700</v>
      </c>
      <c r="AA49" s="73">
        <f>1056/2025*100</f>
        <v>52.148148148148145</v>
      </c>
      <c r="AB49" s="184" t="s">
        <v>911</v>
      </c>
      <c r="AC49" s="184" t="s">
        <v>908</v>
      </c>
    </row>
    <row r="50" spans="1:29" ht="20.25" customHeight="1" x14ac:dyDescent="0.25">
      <c r="A50" s="216">
        <v>46</v>
      </c>
      <c r="B50" s="4" t="s">
        <v>748</v>
      </c>
      <c r="C50" s="4" t="s">
        <v>738</v>
      </c>
      <c r="D50" s="4" t="s">
        <v>739</v>
      </c>
      <c r="E50" s="4">
        <v>577812</v>
      </c>
      <c r="F50" s="4" t="s">
        <v>3</v>
      </c>
      <c r="G50" s="4" t="s">
        <v>8</v>
      </c>
      <c r="H50" s="4"/>
      <c r="I50" s="4" t="s">
        <v>15</v>
      </c>
      <c r="J50" s="6">
        <v>37130</v>
      </c>
      <c r="K50" s="4">
        <v>7425023892</v>
      </c>
      <c r="L50" s="94">
        <v>9929423892</v>
      </c>
      <c r="M50" s="4">
        <v>7073533892</v>
      </c>
      <c r="N50" s="24">
        <v>44902</v>
      </c>
      <c r="O50" s="11">
        <v>44902</v>
      </c>
      <c r="P50" s="12" t="s">
        <v>455</v>
      </c>
      <c r="Q50" s="62">
        <v>302794101033</v>
      </c>
      <c r="R50" s="4" t="s">
        <v>30</v>
      </c>
      <c r="S50" s="13" t="s">
        <v>483</v>
      </c>
      <c r="T50" s="13" t="s">
        <v>484</v>
      </c>
      <c r="U50" s="13" t="s">
        <v>485</v>
      </c>
      <c r="V50" s="13" t="s">
        <v>485</v>
      </c>
      <c r="W50" s="13" t="s">
        <v>483</v>
      </c>
      <c r="X50" s="13" t="s">
        <v>746</v>
      </c>
      <c r="Y50" s="13" t="s">
        <v>876</v>
      </c>
      <c r="Z50" s="64" t="s">
        <v>747</v>
      </c>
      <c r="AA50" s="73"/>
      <c r="AB50" s="184" t="s">
        <v>918</v>
      </c>
      <c r="AC50" s="184" t="s">
        <v>917</v>
      </c>
    </row>
    <row r="51" spans="1:29" ht="20.25" customHeight="1" x14ac:dyDescent="0.25">
      <c r="A51" s="216">
        <v>47</v>
      </c>
      <c r="B51" s="4" t="s">
        <v>79</v>
      </c>
      <c r="C51" s="4" t="s">
        <v>78</v>
      </c>
      <c r="D51" s="4" t="s">
        <v>77</v>
      </c>
      <c r="E51" s="4">
        <v>601309</v>
      </c>
      <c r="F51" s="4" t="s">
        <v>3</v>
      </c>
      <c r="G51" s="4" t="s">
        <v>2</v>
      </c>
      <c r="H51" s="4"/>
      <c r="I51" s="4" t="s">
        <v>15</v>
      </c>
      <c r="J51" s="6">
        <v>36693</v>
      </c>
      <c r="K51" s="4">
        <v>9929530242</v>
      </c>
      <c r="L51" s="4">
        <v>6378467969</v>
      </c>
      <c r="M51" s="4">
        <v>9079148132</v>
      </c>
      <c r="N51" s="24">
        <v>44847</v>
      </c>
      <c r="O51" s="11">
        <v>44847</v>
      </c>
      <c r="P51" s="12" t="s">
        <v>318</v>
      </c>
      <c r="Q51" s="62">
        <v>654708145253</v>
      </c>
      <c r="R51" s="78" t="s">
        <v>30</v>
      </c>
      <c r="S51" s="13" t="s">
        <v>483</v>
      </c>
      <c r="T51" s="13" t="s">
        <v>485</v>
      </c>
      <c r="U51" s="13" t="s">
        <v>484</v>
      </c>
      <c r="V51" s="13" t="s">
        <v>483</v>
      </c>
      <c r="W51" s="13" t="s">
        <v>485</v>
      </c>
      <c r="X51" s="175" t="s">
        <v>470</v>
      </c>
      <c r="Y51" s="13" t="s">
        <v>873</v>
      </c>
      <c r="Z51" s="13" t="s">
        <v>471</v>
      </c>
      <c r="AA51" s="73">
        <f>1789/2125*100</f>
        <v>84.188235294117646</v>
      </c>
      <c r="AB51" s="184" t="s">
        <v>892</v>
      </c>
      <c r="AC51" s="184" t="s">
        <v>891</v>
      </c>
    </row>
    <row r="52" spans="1:29" ht="20.25" customHeight="1" x14ac:dyDescent="0.25">
      <c r="A52" s="216">
        <v>48</v>
      </c>
      <c r="B52" s="4" t="s">
        <v>278</v>
      </c>
      <c r="C52" s="4" t="s">
        <v>277</v>
      </c>
      <c r="D52" s="4" t="s">
        <v>140</v>
      </c>
      <c r="E52" s="4">
        <v>600946</v>
      </c>
      <c r="F52" s="4" t="s">
        <v>3</v>
      </c>
      <c r="G52" s="4" t="s">
        <v>8</v>
      </c>
      <c r="H52" s="4"/>
      <c r="I52" s="4" t="s">
        <v>15</v>
      </c>
      <c r="J52" s="6">
        <v>36692</v>
      </c>
      <c r="K52" s="4">
        <v>9602864264</v>
      </c>
      <c r="L52" s="4">
        <v>8769938460</v>
      </c>
      <c r="M52" s="4">
        <v>7850880581</v>
      </c>
      <c r="N52" s="11">
        <v>44849</v>
      </c>
      <c r="O52" s="11">
        <v>44849</v>
      </c>
      <c r="P52" s="12" t="s">
        <v>318</v>
      </c>
      <c r="Q52" s="63">
        <v>272868487689</v>
      </c>
      <c r="R52" s="77" t="s">
        <v>98</v>
      </c>
      <c r="S52" s="13" t="s">
        <v>555</v>
      </c>
      <c r="T52" s="13" t="s">
        <v>500</v>
      </c>
      <c r="U52" s="13" t="s">
        <v>479</v>
      </c>
      <c r="V52" s="13" t="s">
        <v>555</v>
      </c>
      <c r="W52" s="13" t="s">
        <v>720</v>
      </c>
      <c r="X52" s="13" t="s">
        <v>695</v>
      </c>
      <c r="Y52" s="13" t="s">
        <v>873</v>
      </c>
      <c r="Z52" s="13" t="s">
        <v>570</v>
      </c>
      <c r="AA52" s="73">
        <f>1341/1900*100</f>
        <v>70.578947368421055</v>
      </c>
      <c r="AB52" s="184" t="s">
        <v>916</v>
      </c>
      <c r="AC52" s="184" t="s">
        <v>891</v>
      </c>
    </row>
    <row r="53" spans="1:29" ht="20.25" customHeight="1" x14ac:dyDescent="0.25">
      <c r="A53" s="216">
        <v>49</v>
      </c>
      <c r="B53" s="4" t="s">
        <v>209</v>
      </c>
      <c r="C53" s="4" t="s">
        <v>208</v>
      </c>
      <c r="D53" s="4" t="s">
        <v>207</v>
      </c>
      <c r="E53" s="4">
        <v>600071</v>
      </c>
      <c r="F53" s="4" t="s">
        <v>3</v>
      </c>
      <c r="G53" s="4" t="s">
        <v>8</v>
      </c>
      <c r="H53" s="4"/>
      <c r="I53" s="4" t="s">
        <v>7</v>
      </c>
      <c r="J53" s="6">
        <v>36342</v>
      </c>
      <c r="K53" s="4">
        <v>9057269947</v>
      </c>
      <c r="L53" s="4">
        <v>7891952838</v>
      </c>
      <c r="M53" s="4">
        <v>6350096765</v>
      </c>
      <c r="N53" s="24">
        <v>44854</v>
      </c>
      <c r="O53" s="11">
        <v>44854</v>
      </c>
      <c r="P53" s="12" t="s">
        <v>318</v>
      </c>
      <c r="Q53" s="63">
        <v>769088277840</v>
      </c>
      <c r="R53" s="77" t="s">
        <v>98</v>
      </c>
      <c r="S53" s="13" t="s">
        <v>480</v>
      </c>
      <c r="T53" s="13" t="s">
        <v>479</v>
      </c>
      <c r="U53" s="13" t="s">
        <v>555</v>
      </c>
      <c r="V53" s="13" t="s">
        <v>534</v>
      </c>
      <c r="W53" s="13" t="s">
        <v>555</v>
      </c>
      <c r="X53" s="13" t="s">
        <v>694</v>
      </c>
      <c r="Y53" s="13" t="s">
        <v>874</v>
      </c>
      <c r="Z53" s="13" t="s">
        <v>594</v>
      </c>
      <c r="AA53" s="73">
        <f>916/1900*100</f>
        <v>48.210526315789473</v>
      </c>
      <c r="AB53" s="184" t="s">
        <v>925</v>
      </c>
      <c r="AC53" s="184" t="s">
        <v>891</v>
      </c>
    </row>
    <row r="54" spans="1:29" ht="20.25" customHeight="1" x14ac:dyDescent="0.25">
      <c r="A54" s="216">
        <v>50</v>
      </c>
      <c r="B54" s="4" t="s">
        <v>139</v>
      </c>
      <c r="C54" s="4" t="s">
        <v>138</v>
      </c>
      <c r="D54" s="4" t="s">
        <v>137</v>
      </c>
      <c r="E54" s="4">
        <v>578413</v>
      </c>
      <c r="F54" s="4" t="s">
        <v>3</v>
      </c>
      <c r="G54" s="4" t="s">
        <v>49</v>
      </c>
      <c r="H54" s="4"/>
      <c r="I54" s="4" t="s">
        <v>48</v>
      </c>
      <c r="J54" s="6">
        <v>36781</v>
      </c>
      <c r="K54" s="4">
        <v>9664422951</v>
      </c>
      <c r="L54" s="4">
        <v>9667034366</v>
      </c>
      <c r="M54" s="4">
        <v>7820966301</v>
      </c>
      <c r="N54" s="24">
        <v>44855</v>
      </c>
      <c r="O54" s="11">
        <v>44855</v>
      </c>
      <c r="P54" s="12" t="s">
        <v>318</v>
      </c>
      <c r="Q54" s="63">
        <v>268284810309</v>
      </c>
      <c r="R54" s="77" t="s">
        <v>98</v>
      </c>
      <c r="S54" s="13" t="s">
        <v>591</v>
      </c>
      <c r="T54" s="13" t="s">
        <v>592</v>
      </c>
      <c r="U54" s="13" t="s">
        <v>496</v>
      </c>
      <c r="V54" s="13" t="s">
        <v>592</v>
      </c>
      <c r="W54" s="13" t="s">
        <v>720</v>
      </c>
      <c r="X54" s="13" t="s">
        <v>728</v>
      </c>
      <c r="Y54" s="13" t="s">
        <v>876</v>
      </c>
      <c r="Z54" s="13" t="s">
        <v>686</v>
      </c>
      <c r="AA54" s="73">
        <f>1103/1800*100</f>
        <v>61.277777777777779</v>
      </c>
      <c r="AB54" s="184" t="s">
        <v>923</v>
      </c>
      <c r="AC54" s="184" t="s">
        <v>917</v>
      </c>
    </row>
    <row r="55" spans="1:29" ht="20.25" customHeight="1" x14ac:dyDescent="0.25">
      <c r="A55" s="216">
        <v>51</v>
      </c>
      <c r="B55" s="4" t="s">
        <v>29</v>
      </c>
      <c r="C55" s="4" t="s">
        <v>28</v>
      </c>
      <c r="D55" s="4" t="s">
        <v>27</v>
      </c>
      <c r="E55" s="4">
        <v>601722</v>
      </c>
      <c r="F55" s="4" t="s">
        <v>3</v>
      </c>
      <c r="G55" s="4" t="s">
        <v>2</v>
      </c>
      <c r="H55" s="4"/>
      <c r="I55" s="4" t="s">
        <v>15</v>
      </c>
      <c r="J55" s="6">
        <v>37433</v>
      </c>
      <c r="K55" s="4">
        <v>7976045480</v>
      </c>
      <c r="L55" s="4">
        <v>7737905966</v>
      </c>
      <c r="M55" s="4">
        <v>9982905966</v>
      </c>
      <c r="N55" s="24">
        <v>44847</v>
      </c>
      <c r="O55" s="11">
        <v>44847</v>
      </c>
      <c r="P55" s="12" t="s">
        <v>318</v>
      </c>
      <c r="Q55" s="63">
        <v>841447306724</v>
      </c>
      <c r="R55" s="77" t="s">
        <v>722</v>
      </c>
      <c r="S55" s="77" t="s">
        <v>722</v>
      </c>
      <c r="T55" s="77" t="s">
        <v>722</v>
      </c>
      <c r="U55" s="77" t="s">
        <v>722</v>
      </c>
      <c r="V55" s="12" t="s">
        <v>723</v>
      </c>
      <c r="W55" s="12" t="s">
        <v>724</v>
      </c>
      <c r="X55" s="13" t="s">
        <v>468</v>
      </c>
      <c r="Y55" s="13" t="s">
        <v>873</v>
      </c>
      <c r="Z55" s="13" t="s">
        <v>472</v>
      </c>
      <c r="AA55" s="73">
        <f>1636/2100*100</f>
        <v>77.904761904761912</v>
      </c>
      <c r="AB55" s="184" t="s">
        <v>899</v>
      </c>
      <c r="AC55" s="184" t="s">
        <v>891</v>
      </c>
    </row>
    <row r="56" spans="1:29" ht="20.25" customHeight="1" x14ac:dyDescent="0.25">
      <c r="A56" s="216">
        <v>52</v>
      </c>
      <c r="B56" s="4" t="s">
        <v>217</v>
      </c>
      <c r="C56" s="4" t="s">
        <v>216</v>
      </c>
      <c r="D56" s="4" t="s">
        <v>215</v>
      </c>
      <c r="E56" s="4">
        <v>577934</v>
      </c>
      <c r="F56" s="4" t="s">
        <v>3</v>
      </c>
      <c r="G56" s="4" t="s">
        <v>8</v>
      </c>
      <c r="H56" s="4"/>
      <c r="I56" s="4" t="s">
        <v>7</v>
      </c>
      <c r="J56" s="6">
        <v>36228</v>
      </c>
      <c r="K56" s="4">
        <v>9829474875</v>
      </c>
      <c r="L56" s="4">
        <v>8003956850</v>
      </c>
      <c r="M56" s="4">
        <v>6378701874</v>
      </c>
      <c r="N56" s="24">
        <v>44848</v>
      </c>
      <c r="O56" s="11">
        <v>44848</v>
      </c>
      <c r="P56" s="12" t="s">
        <v>318</v>
      </c>
      <c r="Q56" s="63">
        <v>696235100174</v>
      </c>
      <c r="R56" s="77" t="s">
        <v>98</v>
      </c>
      <c r="S56" s="13" t="s">
        <v>534</v>
      </c>
      <c r="T56" s="13" t="s">
        <v>495</v>
      </c>
      <c r="U56" s="13" t="s">
        <v>479</v>
      </c>
      <c r="V56" s="13" t="s">
        <v>534</v>
      </c>
      <c r="W56" s="13" t="s">
        <v>720</v>
      </c>
      <c r="X56" s="13" t="s">
        <v>535</v>
      </c>
      <c r="Y56" s="13" t="s">
        <v>876</v>
      </c>
      <c r="Z56" s="13" t="s">
        <v>536</v>
      </c>
      <c r="AA56" s="73">
        <f>827/1800*100</f>
        <v>45.944444444444443</v>
      </c>
      <c r="AB56" s="184" t="s">
        <v>923</v>
      </c>
      <c r="AC56" s="184" t="s">
        <v>917</v>
      </c>
    </row>
    <row r="57" spans="1:29" ht="20.25" customHeight="1" x14ac:dyDescent="0.25">
      <c r="A57" s="216">
        <v>53</v>
      </c>
      <c r="B57" s="4" t="s">
        <v>148</v>
      </c>
      <c r="C57" s="4" t="s">
        <v>147</v>
      </c>
      <c r="D57" s="4" t="s">
        <v>146</v>
      </c>
      <c r="E57" s="4">
        <v>603396</v>
      </c>
      <c r="F57" s="4" t="s">
        <v>3</v>
      </c>
      <c r="G57" s="4" t="s">
        <v>2</v>
      </c>
      <c r="H57" s="4"/>
      <c r="I57" s="4" t="s">
        <v>1</v>
      </c>
      <c r="J57" s="6">
        <v>37398</v>
      </c>
      <c r="K57" s="4">
        <v>7014508394</v>
      </c>
      <c r="L57" s="4">
        <v>9636555221</v>
      </c>
      <c r="M57" s="4">
        <v>7665760519</v>
      </c>
      <c r="N57" s="24">
        <v>44846</v>
      </c>
      <c r="O57" s="11">
        <v>44846</v>
      </c>
      <c r="P57" s="12" t="s">
        <v>318</v>
      </c>
      <c r="Q57" s="63">
        <v>361252586030</v>
      </c>
      <c r="R57" s="77" t="s">
        <v>98</v>
      </c>
      <c r="S57" s="13" t="s">
        <v>480</v>
      </c>
      <c r="T57" s="13" t="s">
        <v>478</v>
      </c>
      <c r="U57" s="13" t="s">
        <v>496</v>
      </c>
      <c r="V57" s="13" t="s">
        <v>534</v>
      </c>
      <c r="W57" s="13" t="s">
        <v>720</v>
      </c>
      <c r="X57" s="13" t="s">
        <v>511</v>
      </c>
      <c r="Y57" s="13" t="s">
        <v>873</v>
      </c>
      <c r="Z57" s="13" t="s">
        <v>510</v>
      </c>
      <c r="AA57" s="73">
        <f>1226/1900*100</f>
        <v>64.526315789473685</v>
      </c>
      <c r="AB57" s="184" t="s">
        <v>899</v>
      </c>
      <c r="AC57" s="184" t="s">
        <v>891</v>
      </c>
    </row>
    <row r="58" spans="1:29" ht="20.25" customHeight="1" x14ac:dyDescent="0.25">
      <c r="A58" s="216">
        <v>54</v>
      </c>
      <c r="B58" s="4" t="s">
        <v>235</v>
      </c>
      <c r="C58" s="4" t="s">
        <v>234</v>
      </c>
      <c r="D58" s="4" t="s">
        <v>233</v>
      </c>
      <c r="E58" s="4">
        <v>602168</v>
      </c>
      <c r="F58" s="4" t="s">
        <v>3</v>
      </c>
      <c r="G58" s="4" t="s">
        <v>17</v>
      </c>
      <c r="H58" s="4" t="s">
        <v>16</v>
      </c>
      <c r="I58" s="4" t="s">
        <v>15</v>
      </c>
      <c r="J58" s="6">
        <v>34554</v>
      </c>
      <c r="K58" s="4">
        <v>9024214198</v>
      </c>
      <c r="L58" s="4">
        <v>7375081994</v>
      </c>
      <c r="M58" s="4">
        <v>9413200640</v>
      </c>
      <c r="N58" s="24">
        <v>44848</v>
      </c>
      <c r="O58" s="11">
        <v>44848</v>
      </c>
      <c r="P58" s="12" t="s">
        <v>318</v>
      </c>
      <c r="Q58" s="63">
        <v>290278290421</v>
      </c>
      <c r="R58" s="77" t="s">
        <v>98</v>
      </c>
      <c r="S58" s="13" t="s">
        <v>480</v>
      </c>
      <c r="T58" s="13" t="s">
        <v>527</v>
      </c>
      <c r="U58" s="13" t="s">
        <v>479</v>
      </c>
      <c r="V58" s="13" t="s">
        <v>534</v>
      </c>
      <c r="W58" s="13" t="s">
        <v>720</v>
      </c>
      <c r="X58" s="13" t="s">
        <v>528</v>
      </c>
      <c r="Y58" s="13" t="s">
        <v>873</v>
      </c>
      <c r="Z58" s="13" t="s">
        <v>529</v>
      </c>
      <c r="AA58" s="73">
        <f>877/1900*100</f>
        <v>46.157894736842103</v>
      </c>
      <c r="AB58" s="184" t="s">
        <v>892</v>
      </c>
      <c r="AC58" s="184" t="s">
        <v>891</v>
      </c>
    </row>
    <row r="59" spans="1:29" ht="20.25" customHeight="1" x14ac:dyDescent="0.25">
      <c r="A59" s="216">
        <v>55</v>
      </c>
      <c r="B59" s="4" t="s">
        <v>142</v>
      </c>
      <c r="C59" s="4" t="s">
        <v>141</v>
      </c>
      <c r="D59" s="4" t="s">
        <v>140</v>
      </c>
      <c r="E59" s="4">
        <v>574872</v>
      </c>
      <c r="F59" s="4" t="s">
        <v>3</v>
      </c>
      <c r="G59" s="4" t="s">
        <v>49</v>
      </c>
      <c r="H59" s="4"/>
      <c r="I59" s="4" t="s">
        <v>48</v>
      </c>
      <c r="J59" s="6">
        <v>36948</v>
      </c>
      <c r="K59" s="4">
        <v>7300309153</v>
      </c>
      <c r="L59" s="4">
        <v>9799047734</v>
      </c>
      <c r="M59" s="4">
        <v>7878640431</v>
      </c>
      <c r="N59" s="24">
        <v>44848</v>
      </c>
      <c r="O59" s="11">
        <v>44848</v>
      </c>
      <c r="P59" s="12" t="s">
        <v>318</v>
      </c>
      <c r="Q59" s="63">
        <v>328258355782</v>
      </c>
      <c r="R59" s="77" t="s">
        <v>98</v>
      </c>
      <c r="S59" s="13" t="s">
        <v>480</v>
      </c>
      <c r="T59" s="13" t="s">
        <v>478</v>
      </c>
      <c r="U59" s="13" t="s">
        <v>500</v>
      </c>
      <c r="V59" s="13" t="s">
        <v>534</v>
      </c>
      <c r="W59" s="13" t="s">
        <v>720</v>
      </c>
      <c r="X59" s="13" t="s">
        <v>526</v>
      </c>
      <c r="Y59" s="13" t="s">
        <v>876</v>
      </c>
      <c r="Z59" s="12" t="s">
        <v>715</v>
      </c>
      <c r="AA59" s="73">
        <f>957/1900*100</f>
        <v>50.368421052631575</v>
      </c>
      <c r="AB59" s="184" t="s">
        <v>926</v>
      </c>
      <c r="AC59" s="184" t="s">
        <v>917</v>
      </c>
    </row>
    <row r="60" spans="1:29" ht="20.25" customHeight="1" x14ac:dyDescent="0.25">
      <c r="A60" s="216">
        <v>56</v>
      </c>
      <c r="B60" s="4" t="s">
        <v>11</v>
      </c>
      <c r="C60" s="4" t="s">
        <v>10</v>
      </c>
      <c r="D60" s="4" t="s">
        <v>9</v>
      </c>
      <c r="E60" s="4">
        <v>825541</v>
      </c>
      <c r="F60" s="4" t="s">
        <v>3</v>
      </c>
      <c r="G60" s="4" t="s">
        <v>8</v>
      </c>
      <c r="H60" s="4"/>
      <c r="I60" s="4" t="s">
        <v>7</v>
      </c>
      <c r="J60" s="6">
        <v>35985</v>
      </c>
      <c r="K60" s="4">
        <v>7412881060</v>
      </c>
      <c r="L60" s="4">
        <v>9829773631</v>
      </c>
      <c r="M60" s="4">
        <v>7014699410</v>
      </c>
      <c r="N60" s="24">
        <v>44851</v>
      </c>
      <c r="O60" s="11">
        <v>44851</v>
      </c>
      <c r="P60" s="12" t="s">
        <v>318</v>
      </c>
      <c r="Q60" s="63">
        <v>754471656820</v>
      </c>
      <c r="R60" s="77" t="s">
        <v>722</v>
      </c>
      <c r="S60" s="77" t="s">
        <v>722</v>
      </c>
      <c r="T60" s="77" t="s">
        <v>722</v>
      </c>
      <c r="U60" s="77" t="s">
        <v>722</v>
      </c>
      <c r="V60" s="12" t="s">
        <v>723</v>
      </c>
      <c r="W60" s="12" t="s">
        <v>724</v>
      </c>
      <c r="X60" s="13" t="s">
        <v>697</v>
      </c>
      <c r="Y60" s="13" t="s">
        <v>873</v>
      </c>
      <c r="Z60" s="13" t="s">
        <v>580</v>
      </c>
      <c r="AA60" s="73">
        <f>1204/2100*100</f>
        <v>57.333333333333336</v>
      </c>
      <c r="AB60" s="184" t="s">
        <v>927</v>
      </c>
      <c r="AC60" s="184" t="s">
        <v>891</v>
      </c>
    </row>
    <row r="61" spans="1:29" ht="20.25" customHeight="1" x14ac:dyDescent="0.25">
      <c r="A61" s="216">
        <v>57</v>
      </c>
      <c r="B61" s="4" t="s">
        <v>276</v>
      </c>
      <c r="C61" s="4" t="s">
        <v>275</v>
      </c>
      <c r="D61" s="4" t="s">
        <v>274</v>
      </c>
      <c r="E61" s="4">
        <v>601139</v>
      </c>
      <c r="F61" s="4" t="s">
        <v>3</v>
      </c>
      <c r="G61" s="4" t="s">
        <v>17</v>
      </c>
      <c r="H61" s="4"/>
      <c r="I61" s="4" t="s">
        <v>15</v>
      </c>
      <c r="J61" s="6">
        <v>33667</v>
      </c>
      <c r="K61" s="4">
        <v>7357111547</v>
      </c>
      <c r="L61" s="4">
        <v>9829774165</v>
      </c>
      <c r="M61" s="4">
        <v>9784494757</v>
      </c>
      <c r="N61" s="11">
        <v>44853</v>
      </c>
      <c r="O61" s="11">
        <v>44853</v>
      </c>
      <c r="P61" s="12" t="s">
        <v>318</v>
      </c>
      <c r="Q61" s="63">
        <v>555715909557</v>
      </c>
      <c r="R61" s="77" t="s">
        <v>98</v>
      </c>
      <c r="S61" s="13" t="s">
        <v>517</v>
      </c>
      <c r="T61" s="13" t="s">
        <v>478</v>
      </c>
      <c r="U61" s="13" t="s">
        <v>479</v>
      </c>
      <c r="V61" s="13" t="s">
        <v>517</v>
      </c>
      <c r="W61" s="13" t="s">
        <v>478</v>
      </c>
      <c r="X61" s="13" t="s">
        <v>692</v>
      </c>
      <c r="Y61" s="13" t="s">
        <v>873</v>
      </c>
      <c r="Z61" s="13" t="s">
        <v>596</v>
      </c>
      <c r="AA61" s="73">
        <f>989/1900*100</f>
        <v>52.05263157894737</v>
      </c>
      <c r="AB61" s="184" t="s">
        <v>921</v>
      </c>
      <c r="AC61" s="184" t="s">
        <v>891</v>
      </c>
    </row>
    <row r="62" spans="1:29" ht="20.25" customHeight="1" x14ac:dyDescent="0.25">
      <c r="A62" s="216">
        <v>58</v>
      </c>
      <c r="B62" s="4" t="s">
        <v>113</v>
      </c>
      <c r="C62" s="4" t="s">
        <v>112</v>
      </c>
      <c r="D62" s="4" t="s">
        <v>111</v>
      </c>
      <c r="E62" s="4">
        <v>735469</v>
      </c>
      <c r="F62" s="4" t="s">
        <v>3</v>
      </c>
      <c r="G62" s="4" t="s">
        <v>49</v>
      </c>
      <c r="H62" s="4"/>
      <c r="I62" s="4" t="s">
        <v>48</v>
      </c>
      <c r="J62" s="6">
        <v>36114</v>
      </c>
      <c r="K62" s="4">
        <v>8875615175</v>
      </c>
      <c r="L62" s="4">
        <v>9887088491</v>
      </c>
      <c r="M62" s="4">
        <v>9166887221</v>
      </c>
      <c r="N62" s="24">
        <v>44849</v>
      </c>
      <c r="O62" s="11">
        <v>44849</v>
      </c>
      <c r="P62" s="12" t="s">
        <v>318</v>
      </c>
      <c r="Q62" s="63">
        <v>342925348848</v>
      </c>
      <c r="R62" s="77" t="s">
        <v>98</v>
      </c>
      <c r="S62" s="13" t="s">
        <v>480</v>
      </c>
      <c r="T62" s="13" t="s">
        <v>495</v>
      </c>
      <c r="U62" s="13" t="s">
        <v>478</v>
      </c>
      <c r="V62" s="13" t="s">
        <v>534</v>
      </c>
      <c r="W62" s="13" t="s">
        <v>720</v>
      </c>
      <c r="X62" s="13" t="s">
        <v>677</v>
      </c>
      <c r="Y62" s="13" t="s">
        <v>875</v>
      </c>
      <c r="Z62" s="13" t="s">
        <v>572</v>
      </c>
      <c r="AA62" s="73">
        <f>907/1800*100</f>
        <v>50.388888888888893</v>
      </c>
      <c r="AB62" s="184" t="s">
        <v>928</v>
      </c>
      <c r="AC62" s="184" t="s">
        <v>897</v>
      </c>
    </row>
    <row r="63" spans="1:29" ht="20.25" customHeight="1" x14ac:dyDescent="0.25">
      <c r="A63" s="216">
        <v>59</v>
      </c>
      <c r="B63" s="4" t="s">
        <v>280</v>
      </c>
      <c r="C63" s="4" t="s">
        <v>275</v>
      </c>
      <c r="D63" s="4" t="s">
        <v>279</v>
      </c>
      <c r="E63" s="4">
        <v>602477</v>
      </c>
      <c r="F63" s="4" t="s">
        <v>3</v>
      </c>
      <c r="G63" s="4" t="s">
        <v>49</v>
      </c>
      <c r="H63" s="4"/>
      <c r="I63" s="4" t="s">
        <v>15</v>
      </c>
      <c r="J63" s="6">
        <v>36255</v>
      </c>
      <c r="K63" s="4">
        <v>9649203023</v>
      </c>
      <c r="L63" s="4">
        <v>9928501329</v>
      </c>
      <c r="M63" s="4">
        <v>9983261188</v>
      </c>
      <c r="N63" s="11">
        <v>44852</v>
      </c>
      <c r="O63" s="11">
        <v>44852</v>
      </c>
      <c r="P63" s="12" t="s">
        <v>318</v>
      </c>
      <c r="Q63" s="63">
        <v>434602444915</v>
      </c>
      <c r="R63" s="77" t="s">
        <v>98</v>
      </c>
      <c r="S63" s="13" t="s">
        <v>480</v>
      </c>
      <c r="T63" s="13" t="s">
        <v>478</v>
      </c>
      <c r="U63" s="13" t="s">
        <v>479</v>
      </c>
      <c r="V63" s="13" t="s">
        <v>534</v>
      </c>
      <c r="W63" s="13" t="s">
        <v>720</v>
      </c>
      <c r="X63" s="13" t="s">
        <v>690</v>
      </c>
      <c r="Y63" s="13" t="s">
        <v>873</v>
      </c>
      <c r="Z63" s="13" t="s">
        <v>598</v>
      </c>
      <c r="AA63" s="73">
        <f>1209/1900*100</f>
        <v>63.631578947368418</v>
      </c>
      <c r="AB63" s="184" t="s">
        <v>916</v>
      </c>
      <c r="AC63" s="184" t="s">
        <v>891</v>
      </c>
    </row>
    <row r="64" spans="1:29" ht="20.25" customHeight="1" x14ac:dyDescent="0.25">
      <c r="A64" s="216">
        <v>60</v>
      </c>
      <c r="B64" s="4" t="s">
        <v>76</v>
      </c>
      <c r="C64" s="4" t="s">
        <v>75</v>
      </c>
      <c r="D64" s="4" t="s">
        <v>74</v>
      </c>
      <c r="E64" s="4">
        <v>868335</v>
      </c>
      <c r="F64" s="4" t="s">
        <v>3</v>
      </c>
      <c r="G64" s="4" t="s">
        <v>17</v>
      </c>
      <c r="H64" s="4"/>
      <c r="I64" s="4" t="s">
        <v>15</v>
      </c>
      <c r="J64" s="6">
        <v>37632</v>
      </c>
      <c r="K64" s="4">
        <v>9352787279</v>
      </c>
      <c r="L64" s="4">
        <v>9414194320</v>
      </c>
      <c r="M64" s="4">
        <v>9460334701</v>
      </c>
      <c r="N64" s="24">
        <v>44847</v>
      </c>
      <c r="O64" s="11">
        <v>44847</v>
      </c>
      <c r="P64" s="12" t="s">
        <v>318</v>
      </c>
      <c r="Q64" s="63">
        <v>926129866061</v>
      </c>
      <c r="R64" s="77" t="s">
        <v>30</v>
      </c>
      <c r="S64" s="13" t="s">
        <v>483</v>
      </c>
      <c r="T64" s="13" t="s">
        <v>485</v>
      </c>
      <c r="U64" s="13" t="s">
        <v>484</v>
      </c>
      <c r="V64" s="13" t="s">
        <v>485</v>
      </c>
      <c r="W64" s="13" t="s">
        <v>843</v>
      </c>
      <c r="X64" s="13" t="s">
        <v>487</v>
      </c>
      <c r="Y64" s="13" t="s">
        <v>878</v>
      </c>
      <c r="Z64" s="13" t="s">
        <v>488</v>
      </c>
      <c r="AA64" s="73">
        <f>1892/2125*100</f>
        <v>89.035294117647055</v>
      </c>
      <c r="AB64" s="184" t="s">
        <v>924</v>
      </c>
      <c r="AC64" s="184" t="s">
        <v>891</v>
      </c>
    </row>
    <row r="65" spans="1:29" ht="20.25" customHeight="1" x14ac:dyDescent="0.25">
      <c r="A65" s="216">
        <v>61</v>
      </c>
      <c r="B65" s="4" t="s">
        <v>355</v>
      </c>
      <c r="C65" s="4" t="s">
        <v>356</v>
      </c>
      <c r="D65" s="4" t="s">
        <v>357</v>
      </c>
      <c r="E65" s="4">
        <v>603785</v>
      </c>
      <c r="F65" s="4" t="s">
        <v>3</v>
      </c>
      <c r="G65" s="4" t="s">
        <v>8</v>
      </c>
      <c r="H65" s="4"/>
      <c r="I65" s="4" t="s">
        <v>7</v>
      </c>
      <c r="J65" s="6">
        <v>36550</v>
      </c>
      <c r="K65" s="4">
        <v>8385064001</v>
      </c>
      <c r="L65" s="4">
        <v>6377991413</v>
      </c>
      <c r="M65" s="4">
        <v>8769866025</v>
      </c>
      <c r="N65" s="24">
        <v>44872</v>
      </c>
      <c r="O65" s="11">
        <v>44872</v>
      </c>
      <c r="P65" s="12" t="s">
        <v>455</v>
      </c>
      <c r="Q65" s="63">
        <v>479552129362</v>
      </c>
      <c r="R65" s="77" t="s">
        <v>98</v>
      </c>
      <c r="S65" s="13" t="s">
        <v>480</v>
      </c>
      <c r="T65" s="13" t="s">
        <v>478</v>
      </c>
      <c r="U65" s="13" t="s">
        <v>479</v>
      </c>
      <c r="V65" s="13" t="s">
        <v>534</v>
      </c>
      <c r="W65" s="13" t="s">
        <v>720</v>
      </c>
      <c r="X65" s="13" t="s">
        <v>645</v>
      </c>
      <c r="Y65" s="13" t="s">
        <v>873</v>
      </c>
      <c r="Z65" s="13" t="s">
        <v>510</v>
      </c>
      <c r="AA65" s="73">
        <f>1226/1900*100</f>
        <v>64.526315789473685</v>
      </c>
      <c r="AB65" s="184" t="s">
        <v>892</v>
      </c>
      <c r="AC65" s="184" t="s">
        <v>891</v>
      </c>
    </row>
    <row r="66" spans="1:29" ht="20.25" customHeight="1" x14ac:dyDescent="0.25">
      <c r="A66" s="216">
        <v>62</v>
      </c>
      <c r="B66" s="4" t="s">
        <v>230</v>
      </c>
      <c r="C66" s="4" t="s">
        <v>229</v>
      </c>
      <c r="D66" s="4" t="s">
        <v>228</v>
      </c>
      <c r="E66" s="4">
        <v>600517</v>
      </c>
      <c r="F66" s="4" t="s">
        <v>3</v>
      </c>
      <c r="G66" s="4" t="s">
        <v>8</v>
      </c>
      <c r="H66" s="4"/>
      <c r="I66" s="4" t="s">
        <v>15</v>
      </c>
      <c r="J66" s="6">
        <v>37631</v>
      </c>
      <c r="K66" s="4">
        <v>9672037480</v>
      </c>
      <c r="L66" s="4">
        <v>6367994747</v>
      </c>
      <c r="M66" s="4" t="s">
        <v>674</v>
      </c>
      <c r="N66" s="24">
        <v>44847</v>
      </c>
      <c r="O66" s="11">
        <v>44847</v>
      </c>
      <c r="P66" s="12" t="s">
        <v>318</v>
      </c>
      <c r="Q66" s="63">
        <v>615683340014</v>
      </c>
      <c r="R66" s="77" t="s">
        <v>98</v>
      </c>
      <c r="S66" s="13" t="s">
        <v>458</v>
      </c>
      <c r="T66" s="13" t="s">
        <v>459</v>
      </c>
      <c r="U66" s="13" t="s">
        <v>479</v>
      </c>
      <c r="V66" s="13" t="s">
        <v>534</v>
      </c>
      <c r="W66" s="13" t="s">
        <v>720</v>
      </c>
      <c r="X66" s="13" t="s">
        <v>476</v>
      </c>
      <c r="Y66" s="13" t="s">
        <v>873</v>
      </c>
      <c r="Z66" s="13" t="s">
        <v>477</v>
      </c>
      <c r="AA66" s="73">
        <f>1094/1900*100</f>
        <v>57.578947368421055</v>
      </c>
      <c r="AB66" s="184" t="s">
        <v>910</v>
      </c>
      <c r="AC66" s="184" t="s">
        <v>891</v>
      </c>
    </row>
    <row r="67" spans="1:29" ht="20.25" customHeight="1" x14ac:dyDescent="0.25">
      <c r="A67" s="216">
        <v>63</v>
      </c>
      <c r="B67" s="4" t="s">
        <v>179</v>
      </c>
      <c r="C67" s="4" t="s">
        <v>178</v>
      </c>
      <c r="D67" s="4" t="s">
        <v>177</v>
      </c>
      <c r="E67" s="4">
        <v>600510</v>
      </c>
      <c r="F67" s="4" t="s">
        <v>3</v>
      </c>
      <c r="G67" s="4" t="s">
        <v>2</v>
      </c>
      <c r="H67" s="4"/>
      <c r="I67" s="4" t="s">
        <v>1</v>
      </c>
      <c r="J67" s="6">
        <v>38211</v>
      </c>
      <c r="K67" s="4">
        <v>9828770632</v>
      </c>
      <c r="L67" s="4">
        <v>8003131592</v>
      </c>
      <c r="M67" s="4">
        <v>8209378740</v>
      </c>
      <c r="N67" s="24">
        <v>44844</v>
      </c>
      <c r="O67" s="11">
        <v>44844</v>
      </c>
      <c r="P67" s="12" t="s">
        <v>318</v>
      </c>
      <c r="Q67" s="63">
        <v>880844949844</v>
      </c>
      <c r="R67" s="77" t="s">
        <v>98</v>
      </c>
      <c r="S67" s="13" t="s">
        <v>517</v>
      </c>
      <c r="T67" s="13" t="s">
        <v>500</v>
      </c>
      <c r="U67" s="13" t="s">
        <v>478</v>
      </c>
      <c r="V67" s="13" t="s">
        <v>517</v>
      </c>
      <c r="W67" s="13" t="s">
        <v>720</v>
      </c>
      <c r="X67" s="13" t="s">
        <v>549</v>
      </c>
      <c r="Y67" s="13" t="s">
        <v>873</v>
      </c>
      <c r="Z67" s="13" t="s">
        <v>550</v>
      </c>
      <c r="AA67" s="73">
        <f>1276/1900*100</f>
        <v>67.15789473684211</v>
      </c>
      <c r="AB67" s="184" t="s">
        <v>899</v>
      </c>
      <c r="AC67" s="184" t="s">
        <v>891</v>
      </c>
    </row>
    <row r="68" spans="1:29" ht="20.25" customHeight="1" x14ac:dyDescent="0.25">
      <c r="A68" s="216">
        <v>64</v>
      </c>
      <c r="B68" s="4" t="s">
        <v>227</v>
      </c>
      <c r="C68" s="4" t="s">
        <v>226</v>
      </c>
      <c r="D68" s="4" t="s">
        <v>225</v>
      </c>
      <c r="E68" s="4">
        <v>600894</v>
      </c>
      <c r="F68" s="4" t="s">
        <v>3</v>
      </c>
      <c r="G68" s="4" t="s">
        <v>49</v>
      </c>
      <c r="H68" s="4"/>
      <c r="I68" s="4" t="s">
        <v>15</v>
      </c>
      <c r="J68" s="6">
        <v>36047</v>
      </c>
      <c r="K68" s="4">
        <v>8000544587</v>
      </c>
      <c r="L68" s="86">
        <v>998920440</v>
      </c>
      <c r="M68" s="4">
        <v>9983207023</v>
      </c>
      <c r="N68" s="24">
        <v>44854</v>
      </c>
      <c r="O68" s="11">
        <v>44854</v>
      </c>
      <c r="P68" s="12" t="s">
        <v>318</v>
      </c>
      <c r="Q68" s="63">
        <v>256481513458</v>
      </c>
      <c r="R68" s="77" t="s">
        <v>98</v>
      </c>
      <c r="S68" s="13" t="s">
        <v>478</v>
      </c>
      <c r="T68" s="13" t="s">
        <v>479</v>
      </c>
      <c r="U68" s="13" t="s">
        <v>555</v>
      </c>
      <c r="V68" s="13" t="s">
        <v>555</v>
      </c>
      <c r="W68" s="13" t="s">
        <v>720</v>
      </c>
      <c r="X68" s="13" t="s">
        <v>693</v>
      </c>
      <c r="Y68" s="13" t="s">
        <v>873</v>
      </c>
      <c r="Z68" s="13" t="s">
        <v>595</v>
      </c>
      <c r="AA68" s="73">
        <f>1032/1900*100</f>
        <v>54.315789473684205</v>
      </c>
      <c r="AB68" s="184" t="s">
        <v>916</v>
      </c>
      <c r="AC68" s="184" t="s">
        <v>891</v>
      </c>
    </row>
    <row r="69" spans="1:29" ht="20.25" customHeight="1" x14ac:dyDescent="0.25">
      <c r="A69" s="216">
        <v>65</v>
      </c>
      <c r="B69" s="4" t="s">
        <v>6</v>
      </c>
      <c r="C69" s="4" t="s">
        <v>5</v>
      </c>
      <c r="D69" s="4" t="s">
        <v>4</v>
      </c>
      <c r="E69" s="4">
        <v>603707</v>
      </c>
      <c r="F69" s="4" t="s">
        <v>3</v>
      </c>
      <c r="G69" s="4" t="s">
        <v>2</v>
      </c>
      <c r="H69" s="4"/>
      <c r="I69" s="4" t="s">
        <v>1</v>
      </c>
      <c r="J69" s="6">
        <v>36773</v>
      </c>
      <c r="K69" s="4">
        <v>8690331181</v>
      </c>
      <c r="L69" s="4">
        <v>9116569449</v>
      </c>
      <c r="M69" s="4">
        <v>7339960302</v>
      </c>
      <c r="N69" s="24">
        <v>44846</v>
      </c>
      <c r="O69" s="11">
        <v>44846</v>
      </c>
      <c r="P69" s="12" t="s">
        <v>318</v>
      </c>
      <c r="Q69" s="63">
        <v>500824168065</v>
      </c>
      <c r="R69" s="77" t="s">
        <v>722</v>
      </c>
      <c r="S69" s="77" t="s">
        <v>722</v>
      </c>
      <c r="T69" s="77" t="s">
        <v>722</v>
      </c>
      <c r="U69" s="77" t="s">
        <v>722</v>
      </c>
      <c r="V69" s="12" t="s">
        <v>723</v>
      </c>
      <c r="W69" s="12" t="s">
        <v>724</v>
      </c>
      <c r="X69" s="13" t="s">
        <v>504</v>
      </c>
      <c r="Y69" s="13" t="s">
        <v>873</v>
      </c>
      <c r="Z69" s="13" t="s">
        <v>502</v>
      </c>
      <c r="AA69" s="73">
        <f>1145/2100*100</f>
        <v>54.523809523809518</v>
      </c>
      <c r="AB69" s="184" t="s">
        <v>892</v>
      </c>
      <c r="AC69" s="184" t="s">
        <v>891</v>
      </c>
    </row>
    <row r="70" spans="1:29" ht="20.25" customHeight="1" x14ac:dyDescent="0.25">
      <c r="A70" s="216">
        <v>66</v>
      </c>
      <c r="B70" s="4" t="s">
        <v>197</v>
      </c>
      <c r="C70" s="4" t="s">
        <v>196</v>
      </c>
      <c r="D70" s="4" t="s">
        <v>195</v>
      </c>
      <c r="E70" s="4">
        <v>601037</v>
      </c>
      <c r="F70" s="4" t="s">
        <v>3</v>
      </c>
      <c r="G70" s="4" t="s">
        <v>8</v>
      </c>
      <c r="H70" s="4"/>
      <c r="I70" s="4" t="s">
        <v>7</v>
      </c>
      <c r="J70" s="6">
        <v>37330</v>
      </c>
      <c r="K70" s="4">
        <v>9602929982</v>
      </c>
      <c r="L70" s="4">
        <v>8824957005</v>
      </c>
      <c r="M70" s="4">
        <v>8107006698</v>
      </c>
      <c r="N70" s="24">
        <v>44865</v>
      </c>
      <c r="O70" s="11">
        <v>44865</v>
      </c>
      <c r="P70" s="12" t="s">
        <v>318</v>
      </c>
      <c r="Q70" s="63">
        <v>249446304589</v>
      </c>
      <c r="R70" s="77" t="s">
        <v>98</v>
      </c>
      <c r="S70" s="13" t="s">
        <v>480</v>
      </c>
      <c r="T70" s="13" t="s">
        <v>478</v>
      </c>
      <c r="U70" s="13" t="s">
        <v>496</v>
      </c>
      <c r="V70" s="13" t="s">
        <v>534</v>
      </c>
      <c r="W70" s="13" t="s">
        <v>720</v>
      </c>
      <c r="X70" s="13" t="s">
        <v>706</v>
      </c>
      <c r="Y70" s="13" t="s">
        <v>873</v>
      </c>
      <c r="Z70" s="13" t="s">
        <v>587</v>
      </c>
      <c r="AA70" s="73">
        <f>1117/1900*100</f>
        <v>58.789473684210527</v>
      </c>
      <c r="AB70" s="184" t="s">
        <v>916</v>
      </c>
      <c r="AC70" s="184" t="s">
        <v>891</v>
      </c>
    </row>
    <row r="71" spans="1:29" ht="20.25" customHeight="1" x14ac:dyDescent="0.25">
      <c r="A71" s="216">
        <v>67</v>
      </c>
      <c r="B71" s="4" t="s">
        <v>101</v>
      </c>
      <c r="C71" s="4" t="s">
        <v>100</v>
      </c>
      <c r="D71" s="4" t="s">
        <v>99</v>
      </c>
      <c r="E71" s="4">
        <v>891738</v>
      </c>
      <c r="F71" s="4" t="s">
        <v>3</v>
      </c>
      <c r="G71" s="4" t="s">
        <v>37</v>
      </c>
      <c r="H71" s="4"/>
      <c r="I71" s="4" t="s">
        <v>41</v>
      </c>
      <c r="J71" s="6">
        <v>35032</v>
      </c>
      <c r="K71" s="4">
        <v>9414617229</v>
      </c>
      <c r="L71" s="4" t="s">
        <v>674</v>
      </c>
      <c r="M71" s="4" t="s">
        <v>674</v>
      </c>
      <c r="N71" s="24">
        <v>44865</v>
      </c>
      <c r="O71" s="11">
        <v>44865</v>
      </c>
      <c r="P71" s="12" t="s">
        <v>318</v>
      </c>
      <c r="Q71" s="63">
        <v>714246202509</v>
      </c>
      <c r="R71" s="77" t="s">
        <v>98</v>
      </c>
      <c r="S71" s="13" t="s">
        <v>517</v>
      </c>
      <c r="T71" s="13" t="s">
        <v>555</v>
      </c>
      <c r="U71" s="13" t="s">
        <v>500</v>
      </c>
      <c r="V71" s="13" t="s">
        <v>500</v>
      </c>
      <c r="W71" s="13" t="s">
        <v>555</v>
      </c>
      <c r="X71" s="13" t="s">
        <v>688</v>
      </c>
      <c r="Y71" s="13" t="s">
        <v>882</v>
      </c>
      <c r="Z71" s="13" t="s">
        <v>585</v>
      </c>
      <c r="AA71" s="73">
        <f>1060/1900*100</f>
        <v>55.78947368421052</v>
      </c>
      <c r="AB71" s="184" t="s">
        <v>903</v>
      </c>
      <c r="AC71" s="184" t="s">
        <v>902</v>
      </c>
    </row>
    <row r="72" spans="1:29" ht="20.25" customHeight="1" x14ac:dyDescent="0.25">
      <c r="A72" s="216">
        <v>68</v>
      </c>
      <c r="B72" s="4" t="s">
        <v>751</v>
      </c>
      <c r="C72" s="4" t="s">
        <v>752</v>
      </c>
      <c r="D72" s="4" t="s">
        <v>753</v>
      </c>
      <c r="E72" s="4">
        <v>539116</v>
      </c>
      <c r="F72" s="4" t="s">
        <v>3</v>
      </c>
      <c r="G72" s="4" t="s">
        <v>37</v>
      </c>
      <c r="H72" s="4"/>
      <c r="I72" s="4" t="s">
        <v>41</v>
      </c>
      <c r="J72" s="6">
        <v>34895</v>
      </c>
      <c r="K72" s="4">
        <v>9680299038</v>
      </c>
      <c r="L72" s="4">
        <v>9549004644</v>
      </c>
      <c r="M72" s="4">
        <v>9783328620</v>
      </c>
      <c r="N72" s="24">
        <v>44912</v>
      </c>
      <c r="O72" s="24">
        <v>44912</v>
      </c>
      <c r="P72" s="12" t="s">
        <v>711</v>
      </c>
      <c r="Q72" s="63">
        <v>941323836141</v>
      </c>
      <c r="R72" s="4" t="s">
        <v>98</v>
      </c>
      <c r="S72" s="13" t="s">
        <v>480</v>
      </c>
      <c r="T72" s="13" t="s">
        <v>500</v>
      </c>
      <c r="U72" s="13" t="s">
        <v>479</v>
      </c>
      <c r="V72" s="13" t="s">
        <v>458</v>
      </c>
      <c r="W72" s="13" t="s">
        <v>479</v>
      </c>
      <c r="X72" s="13" t="s">
        <v>760</v>
      </c>
      <c r="Y72" s="13" t="s">
        <v>883</v>
      </c>
      <c r="Z72" s="13" t="s">
        <v>761</v>
      </c>
      <c r="AA72" s="88">
        <f>939/1900*100</f>
        <v>49.421052631578952</v>
      </c>
      <c r="AB72" s="184" t="s">
        <v>929</v>
      </c>
      <c r="AC72" s="184" t="s">
        <v>891</v>
      </c>
    </row>
    <row r="73" spans="1:29" ht="20.25" customHeight="1" x14ac:dyDescent="0.25">
      <c r="A73" s="216">
        <v>69</v>
      </c>
      <c r="B73" s="4" t="s">
        <v>173</v>
      </c>
      <c r="C73" s="4" t="s">
        <v>172</v>
      </c>
      <c r="D73" s="4" t="s">
        <v>171</v>
      </c>
      <c r="E73" s="4">
        <v>601764</v>
      </c>
      <c r="F73" s="4" t="s">
        <v>3</v>
      </c>
      <c r="G73" s="4" t="s">
        <v>8</v>
      </c>
      <c r="H73" s="4"/>
      <c r="I73" s="4" t="s">
        <v>7</v>
      </c>
      <c r="J73" s="6">
        <v>36974</v>
      </c>
      <c r="K73" s="4">
        <v>9982102287</v>
      </c>
      <c r="L73" s="4">
        <v>9587080811</v>
      </c>
      <c r="M73" s="4">
        <v>9772728456</v>
      </c>
      <c r="N73" s="24">
        <v>44847</v>
      </c>
      <c r="O73" s="11">
        <v>44847</v>
      </c>
      <c r="P73" s="12" t="s">
        <v>318</v>
      </c>
      <c r="Q73" s="63">
        <v>680864061596</v>
      </c>
      <c r="R73" s="77" t="s">
        <v>98</v>
      </c>
      <c r="S73" s="13" t="s">
        <v>458</v>
      </c>
      <c r="T73" s="13" t="s">
        <v>478</v>
      </c>
      <c r="U73" s="13" t="s">
        <v>460</v>
      </c>
      <c r="V73" s="13" t="s">
        <v>534</v>
      </c>
      <c r="W73" s="13" t="s">
        <v>720</v>
      </c>
      <c r="X73" s="13" t="s">
        <v>461</v>
      </c>
      <c r="Y73" s="13" t="s">
        <v>873</v>
      </c>
      <c r="Z73" s="13" t="s">
        <v>653</v>
      </c>
      <c r="AA73" s="73">
        <f>1082/1900*100</f>
        <v>56.947368421052637</v>
      </c>
      <c r="AB73" s="184" t="s">
        <v>930</v>
      </c>
      <c r="AC73" s="184" t="s">
        <v>891</v>
      </c>
    </row>
    <row r="74" spans="1:29" ht="20.25" customHeight="1" x14ac:dyDescent="0.25">
      <c r="A74" s="216">
        <v>70</v>
      </c>
      <c r="B74" s="4" t="s">
        <v>167</v>
      </c>
      <c r="C74" s="4" t="s">
        <v>166</v>
      </c>
      <c r="D74" s="4" t="s">
        <v>99</v>
      </c>
      <c r="E74" s="4">
        <v>868448</v>
      </c>
      <c r="F74" s="4" t="s">
        <v>3</v>
      </c>
      <c r="G74" s="4" t="s">
        <v>37</v>
      </c>
      <c r="H74" s="4"/>
      <c r="I74" s="4" t="s">
        <v>36</v>
      </c>
      <c r="J74" s="6">
        <v>35905</v>
      </c>
      <c r="K74" s="4">
        <v>8003584682</v>
      </c>
      <c r="L74" s="4">
        <v>7297828970</v>
      </c>
      <c r="M74" s="4">
        <v>7357715349</v>
      </c>
      <c r="N74" s="24">
        <v>44849</v>
      </c>
      <c r="O74" s="11">
        <v>44849</v>
      </c>
      <c r="P74" s="12" t="s">
        <v>318</v>
      </c>
      <c r="Q74" s="63">
        <v>781809157634</v>
      </c>
      <c r="R74" s="77" t="s">
        <v>98</v>
      </c>
      <c r="S74" s="13" t="s">
        <v>480</v>
      </c>
      <c r="T74" s="13" t="s">
        <v>478</v>
      </c>
      <c r="U74" s="13" t="s">
        <v>479</v>
      </c>
      <c r="V74" s="13" t="s">
        <v>534</v>
      </c>
      <c r="W74" s="13" t="s">
        <v>720</v>
      </c>
      <c r="X74" s="13" t="s">
        <v>708</v>
      </c>
      <c r="Y74" s="13" t="s">
        <v>878</v>
      </c>
      <c r="Z74" s="13" t="s">
        <v>569</v>
      </c>
      <c r="AA74" s="73">
        <f>1396/1900*100</f>
        <v>73.473684210526315</v>
      </c>
      <c r="AB74" s="184" t="s">
        <v>931</v>
      </c>
      <c r="AC74" s="184" t="s">
        <v>891</v>
      </c>
    </row>
    <row r="75" spans="1:29" ht="20.25" customHeight="1" x14ac:dyDescent="0.25">
      <c r="A75" s="216">
        <v>71</v>
      </c>
      <c r="B75" s="4" t="s">
        <v>145</v>
      </c>
      <c r="C75" s="4" t="s">
        <v>144</v>
      </c>
      <c r="D75" s="4" t="s">
        <v>143</v>
      </c>
      <c r="E75" s="4">
        <v>603702</v>
      </c>
      <c r="F75" s="4" t="s">
        <v>3</v>
      </c>
      <c r="G75" s="4" t="s">
        <v>49</v>
      </c>
      <c r="H75" s="4"/>
      <c r="I75" s="4" t="s">
        <v>48</v>
      </c>
      <c r="J75" s="6">
        <v>37631</v>
      </c>
      <c r="K75" s="4">
        <v>7424893508</v>
      </c>
      <c r="L75" s="4">
        <v>9610931008</v>
      </c>
      <c r="M75" s="4" t="s">
        <v>674</v>
      </c>
      <c r="N75" s="24">
        <v>44848</v>
      </c>
      <c r="O75" s="11">
        <v>44848</v>
      </c>
      <c r="P75" s="12" t="s">
        <v>318</v>
      </c>
      <c r="Q75" s="63">
        <v>214871093120</v>
      </c>
      <c r="R75" s="77" t="s">
        <v>98</v>
      </c>
      <c r="S75" s="13" t="s">
        <v>534</v>
      </c>
      <c r="T75" s="13" t="s">
        <v>478</v>
      </c>
      <c r="U75" s="13" t="s">
        <v>479</v>
      </c>
      <c r="V75" s="13" t="s">
        <v>534</v>
      </c>
      <c r="W75" s="13" t="s">
        <v>720</v>
      </c>
      <c r="X75" s="13" t="s">
        <v>560</v>
      </c>
      <c r="Y75" s="13" t="s">
        <v>873</v>
      </c>
      <c r="Z75" s="13" t="s">
        <v>559</v>
      </c>
      <c r="AA75" s="73">
        <f>1277/1900*100</f>
        <v>67.21052631578948</v>
      </c>
      <c r="AB75" s="184" t="s">
        <v>916</v>
      </c>
      <c r="AC75" s="184" t="s">
        <v>891</v>
      </c>
    </row>
    <row r="76" spans="1:29" ht="20.25" customHeight="1" x14ac:dyDescent="0.25">
      <c r="A76" s="216">
        <v>72</v>
      </c>
      <c r="B76" s="4" t="s">
        <v>214</v>
      </c>
      <c r="C76" s="4" t="s">
        <v>213</v>
      </c>
      <c r="D76" s="4" t="s">
        <v>212</v>
      </c>
      <c r="E76" s="4">
        <v>827609</v>
      </c>
      <c r="F76" s="4" t="s">
        <v>3</v>
      </c>
      <c r="G76" s="4" t="s">
        <v>8</v>
      </c>
      <c r="H76" s="4"/>
      <c r="I76" s="4" t="s">
        <v>7</v>
      </c>
      <c r="J76" s="6">
        <v>37300</v>
      </c>
      <c r="K76" s="4">
        <v>8005802732</v>
      </c>
      <c r="L76" s="4">
        <v>9602228297</v>
      </c>
      <c r="M76" s="4">
        <v>8058097161</v>
      </c>
      <c r="N76" s="24">
        <v>44865</v>
      </c>
      <c r="O76" s="11">
        <v>44865</v>
      </c>
      <c r="P76" s="12" t="s">
        <v>318</v>
      </c>
      <c r="Q76" s="62">
        <v>705208660744</v>
      </c>
      <c r="R76" s="78" t="s">
        <v>98</v>
      </c>
      <c r="S76" s="13" t="s">
        <v>480</v>
      </c>
      <c r="T76" s="13" t="s">
        <v>500</v>
      </c>
      <c r="U76" s="13" t="s">
        <v>479</v>
      </c>
      <c r="V76" s="13" t="s">
        <v>534</v>
      </c>
      <c r="W76" s="13" t="s">
        <v>720</v>
      </c>
      <c r="X76" s="13" t="s">
        <v>710</v>
      </c>
      <c r="Y76" s="13" t="s">
        <v>878</v>
      </c>
      <c r="Z76" s="13" t="s">
        <v>586</v>
      </c>
      <c r="AA76" s="73">
        <f>1278/1900*100</f>
        <v>67.26315789473685</v>
      </c>
      <c r="AB76" s="184" t="s">
        <v>932</v>
      </c>
      <c r="AC76" s="184" t="s">
        <v>891</v>
      </c>
    </row>
    <row r="77" spans="1:29" ht="20.25" customHeight="1" x14ac:dyDescent="0.25">
      <c r="A77" s="216">
        <v>73</v>
      </c>
      <c r="B77" s="4" t="s">
        <v>200</v>
      </c>
      <c r="C77" s="4" t="s">
        <v>199</v>
      </c>
      <c r="D77" s="4" t="s">
        <v>198</v>
      </c>
      <c r="E77" s="4">
        <v>600564</v>
      </c>
      <c r="F77" s="4" t="s">
        <v>3</v>
      </c>
      <c r="G77" s="4" t="s">
        <v>2</v>
      </c>
      <c r="H77" s="4"/>
      <c r="I77" s="4" t="s">
        <v>1</v>
      </c>
      <c r="J77" s="6">
        <v>37474</v>
      </c>
      <c r="K77" s="4">
        <v>9929262821</v>
      </c>
      <c r="L77" s="4">
        <v>6378404107</v>
      </c>
      <c r="M77" s="4" t="s">
        <v>674</v>
      </c>
      <c r="N77" s="24">
        <v>44845</v>
      </c>
      <c r="O77" s="11">
        <v>44845</v>
      </c>
      <c r="P77" s="12" t="s">
        <v>318</v>
      </c>
      <c r="Q77" s="63">
        <v>572911841839</v>
      </c>
      <c r="R77" s="77" t="s">
        <v>98</v>
      </c>
      <c r="S77" s="13" t="s">
        <v>480</v>
      </c>
      <c r="T77" s="13" t="s">
        <v>478</v>
      </c>
      <c r="U77" s="13" t="s">
        <v>500</v>
      </c>
      <c r="V77" s="13" t="s">
        <v>534</v>
      </c>
      <c r="W77" s="13" t="s">
        <v>500</v>
      </c>
      <c r="X77" s="13" t="s">
        <v>515</v>
      </c>
      <c r="Y77" s="13" t="s">
        <v>873</v>
      </c>
      <c r="Z77" s="13" t="s">
        <v>514</v>
      </c>
      <c r="AA77" s="73">
        <f>1286/1900*100</f>
        <v>67.684210526315795</v>
      </c>
      <c r="AB77" s="184" t="s">
        <v>933</v>
      </c>
      <c r="AC77" s="184" t="s">
        <v>891</v>
      </c>
    </row>
    <row r="78" spans="1:29" ht="20.25" customHeight="1" x14ac:dyDescent="0.25">
      <c r="A78" s="216">
        <v>74</v>
      </c>
      <c r="B78" s="4" t="s">
        <v>288</v>
      </c>
      <c r="C78" s="4" t="s">
        <v>287</v>
      </c>
      <c r="D78" s="4" t="s">
        <v>286</v>
      </c>
      <c r="E78" s="4">
        <v>575100</v>
      </c>
      <c r="F78" s="4" t="s">
        <v>3</v>
      </c>
      <c r="G78" s="4" t="s">
        <v>2</v>
      </c>
      <c r="H78" s="4"/>
      <c r="I78" s="4" t="s">
        <v>15</v>
      </c>
      <c r="J78" s="6">
        <v>37182</v>
      </c>
      <c r="K78" s="4">
        <v>8696193371</v>
      </c>
      <c r="L78" s="4">
        <v>8696618088</v>
      </c>
      <c r="M78" s="4">
        <v>9829784310</v>
      </c>
      <c r="N78" s="11">
        <v>44847</v>
      </c>
      <c r="O78" s="11">
        <v>44847</v>
      </c>
      <c r="P78" s="12" t="s">
        <v>318</v>
      </c>
      <c r="Q78" s="63">
        <v>358387176401</v>
      </c>
      <c r="R78" s="77" t="s">
        <v>98</v>
      </c>
      <c r="S78" s="13" t="s">
        <v>480</v>
      </c>
      <c r="T78" s="13" t="s">
        <v>478</v>
      </c>
      <c r="U78" s="13" t="s">
        <v>479</v>
      </c>
      <c r="V78" s="13" t="s">
        <v>534</v>
      </c>
      <c r="W78" s="13" t="s">
        <v>720</v>
      </c>
      <c r="X78" s="13" t="s">
        <v>481</v>
      </c>
      <c r="Y78" s="13" t="s">
        <v>876</v>
      </c>
      <c r="Z78" s="13" t="s">
        <v>482</v>
      </c>
      <c r="AA78" s="73">
        <f>1044/1800*100</f>
        <v>57.999999999999993</v>
      </c>
      <c r="AB78" s="184" t="s">
        <v>923</v>
      </c>
      <c r="AC78" s="184" t="s">
        <v>917</v>
      </c>
    </row>
    <row r="79" spans="1:29" ht="20.25" customHeight="1" x14ac:dyDescent="0.25">
      <c r="A79" s="216">
        <v>75</v>
      </c>
      <c r="B79" s="4" t="s">
        <v>412</v>
      </c>
      <c r="C79" s="4" t="s">
        <v>413</v>
      </c>
      <c r="D79" s="4" t="s">
        <v>414</v>
      </c>
      <c r="E79" s="4">
        <v>579986</v>
      </c>
      <c r="F79" s="4" t="s">
        <v>3</v>
      </c>
      <c r="G79" s="4" t="s">
        <v>2</v>
      </c>
      <c r="H79" s="4"/>
      <c r="I79" s="4" t="s">
        <v>1</v>
      </c>
      <c r="J79" s="6">
        <v>36608</v>
      </c>
      <c r="K79" s="4">
        <v>9166081338</v>
      </c>
      <c r="L79" s="4">
        <v>6378994838</v>
      </c>
      <c r="M79" s="4">
        <v>8233753497</v>
      </c>
      <c r="N79" s="24">
        <v>44872</v>
      </c>
      <c r="O79" s="11">
        <v>44872</v>
      </c>
      <c r="P79" s="12" t="s">
        <v>455</v>
      </c>
      <c r="Q79" s="63">
        <v>305383780493</v>
      </c>
      <c r="R79" s="77" t="s">
        <v>30</v>
      </c>
      <c r="S79" s="13" t="s">
        <v>484</v>
      </c>
      <c r="T79" s="13" t="s">
        <v>489</v>
      </c>
      <c r="U79" s="13" t="s">
        <v>490</v>
      </c>
      <c r="V79" s="13" t="s">
        <v>491</v>
      </c>
      <c r="W79" s="13" t="s">
        <v>492</v>
      </c>
      <c r="X79" s="13" t="s">
        <v>650</v>
      </c>
      <c r="Y79" s="13" t="s">
        <v>876</v>
      </c>
      <c r="Z79" s="13" t="s">
        <v>599</v>
      </c>
      <c r="AA79" s="73">
        <f>1311/2025*100</f>
        <v>64.740740740740748</v>
      </c>
      <c r="AB79" s="184" t="s">
        <v>918</v>
      </c>
      <c r="AC79" s="184" t="s">
        <v>917</v>
      </c>
    </row>
    <row r="80" spans="1:29" ht="20.25" customHeight="1" x14ac:dyDescent="0.25">
      <c r="A80" s="216">
        <v>76</v>
      </c>
      <c r="B80" s="4" t="s">
        <v>247</v>
      </c>
      <c r="C80" s="4" t="s">
        <v>246</v>
      </c>
      <c r="D80" s="4" t="s">
        <v>245</v>
      </c>
      <c r="E80" s="4">
        <v>600226</v>
      </c>
      <c r="F80" s="4" t="s">
        <v>3</v>
      </c>
      <c r="G80" s="4" t="s">
        <v>32</v>
      </c>
      <c r="H80" s="4"/>
      <c r="I80" s="4" t="s">
        <v>15</v>
      </c>
      <c r="J80" s="6">
        <v>37472</v>
      </c>
      <c r="K80" s="4">
        <v>8949915240</v>
      </c>
      <c r="L80" s="4">
        <v>7728033214</v>
      </c>
      <c r="M80" s="4">
        <v>9875242776</v>
      </c>
      <c r="N80" s="24">
        <v>44851</v>
      </c>
      <c r="O80" s="11">
        <v>44851</v>
      </c>
      <c r="P80" s="12" t="s">
        <v>318</v>
      </c>
      <c r="Q80" s="63">
        <v>524858793881</v>
      </c>
      <c r="R80" s="77" t="s">
        <v>98</v>
      </c>
      <c r="S80" s="13" t="s">
        <v>458</v>
      </c>
      <c r="T80" s="13" t="s">
        <v>459</v>
      </c>
      <c r="U80" s="13" t="s">
        <v>460</v>
      </c>
      <c r="V80" s="13" t="s">
        <v>534</v>
      </c>
      <c r="W80" s="13" t="s">
        <v>720</v>
      </c>
      <c r="X80" s="13" t="s">
        <v>699</v>
      </c>
      <c r="Y80" s="13" t="s">
        <v>873</v>
      </c>
      <c r="Z80" s="13" t="s">
        <v>579</v>
      </c>
      <c r="AA80" s="73">
        <f>1204/1900*100</f>
        <v>63.368421052631575</v>
      </c>
      <c r="AB80" s="184" t="s">
        <v>933</v>
      </c>
      <c r="AC80" s="184" t="s">
        <v>891</v>
      </c>
    </row>
    <row r="81" spans="1:29" ht="20.25" customHeight="1" x14ac:dyDescent="0.25">
      <c r="A81" s="216">
        <v>77</v>
      </c>
      <c r="B81" s="4" t="s">
        <v>409</v>
      </c>
      <c r="C81" s="4" t="s">
        <v>410</v>
      </c>
      <c r="D81" s="4" t="s">
        <v>411</v>
      </c>
      <c r="E81" s="4">
        <v>866924</v>
      </c>
      <c r="F81" s="4" t="s">
        <v>3</v>
      </c>
      <c r="G81" s="4" t="s">
        <v>49</v>
      </c>
      <c r="H81" s="4"/>
      <c r="I81" s="4" t="s">
        <v>48</v>
      </c>
      <c r="J81" s="6">
        <v>36693</v>
      </c>
      <c r="K81" s="4">
        <v>7231003958</v>
      </c>
      <c r="L81" s="4">
        <v>9783537500</v>
      </c>
      <c r="M81" s="4">
        <v>8302388177</v>
      </c>
      <c r="N81" s="24">
        <v>44870</v>
      </c>
      <c r="O81" s="11">
        <v>44870</v>
      </c>
      <c r="P81" s="12" t="s">
        <v>454</v>
      </c>
      <c r="Q81" s="63">
        <v>277136536247</v>
      </c>
      <c r="R81" s="80" t="s">
        <v>30</v>
      </c>
      <c r="S81" s="14" t="s">
        <v>484</v>
      </c>
      <c r="T81" s="13" t="s">
        <v>489</v>
      </c>
      <c r="U81" s="13" t="s">
        <v>490</v>
      </c>
      <c r="V81" s="13" t="s">
        <v>491</v>
      </c>
      <c r="W81" s="13" t="s">
        <v>492</v>
      </c>
      <c r="X81" s="13" t="s">
        <v>648</v>
      </c>
      <c r="Y81" s="13" t="s">
        <v>876</v>
      </c>
      <c r="Z81" s="13" t="s">
        <v>602</v>
      </c>
      <c r="AA81" s="73">
        <f>1559/2125*100</f>
        <v>73.364705882352936</v>
      </c>
      <c r="AB81" s="184" t="s">
        <v>931</v>
      </c>
      <c r="AC81" s="184" t="s">
        <v>891</v>
      </c>
    </row>
    <row r="82" spans="1:29" ht="20.25" customHeight="1" x14ac:dyDescent="0.25">
      <c r="A82" s="216">
        <v>78</v>
      </c>
      <c r="B82" s="4" t="s">
        <v>418</v>
      </c>
      <c r="C82" s="4" t="s">
        <v>419</v>
      </c>
      <c r="D82" s="4" t="s">
        <v>420</v>
      </c>
      <c r="E82" s="4">
        <v>621040</v>
      </c>
      <c r="F82" s="4" t="s">
        <v>3</v>
      </c>
      <c r="G82" s="4" t="s">
        <v>37</v>
      </c>
      <c r="H82" s="4"/>
      <c r="I82" s="4" t="s">
        <v>41</v>
      </c>
      <c r="J82" s="6">
        <v>37447</v>
      </c>
      <c r="K82" s="4">
        <v>9983142653</v>
      </c>
      <c r="L82" s="4">
        <v>9571573479</v>
      </c>
      <c r="M82" s="4">
        <v>9929880224</v>
      </c>
      <c r="N82" s="24">
        <v>44872</v>
      </c>
      <c r="O82" s="11">
        <v>44872</v>
      </c>
      <c r="P82" s="12" t="s">
        <v>455</v>
      </c>
      <c r="Q82" s="63">
        <v>651120997693</v>
      </c>
      <c r="R82" s="77" t="s">
        <v>30</v>
      </c>
      <c r="S82" s="13" t="s">
        <v>484</v>
      </c>
      <c r="T82" s="13" t="s">
        <v>600</v>
      </c>
      <c r="U82" s="13" t="s">
        <v>485</v>
      </c>
      <c r="V82" s="13" t="s">
        <v>483</v>
      </c>
      <c r="W82" s="13" t="s">
        <v>485</v>
      </c>
      <c r="X82" s="13" t="s">
        <v>727</v>
      </c>
      <c r="Y82" s="13" t="s">
        <v>877</v>
      </c>
      <c r="Z82" s="13" t="s">
        <v>601</v>
      </c>
      <c r="AA82" s="73">
        <f>1558/2125*100</f>
        <v>73.317647058823525</v>
      </c>
      <c r="AB82" s="184" t="s">
        <v>934</v>
      </c>
      <c r="AC82" s="184" t="s">
        <v>891</v>
      </c>
    </row>
    <row r="83" spans="1:29" ht="20.25" customHeight="1" x14ac:dyDescent="0.25">
      <c r="A83" s="216">
        <v>79</v>
      </c>
      <c r="B83" s="4" t="s">
        <v>353</v>
      </c>
      <c r="C83" s="4" t="s">
        <v>354</v>
      </c>
      <c r="D83" s="4" t="s">
        <v>180</v>
      </c>
      <c r="E83" s="4">
        <v>578713</v>
      </c>
      <c r="F83" s="4" t="s">
        <v>3</v>
      </c>
      <c r="G83" s="4" t="s">
        <v>8</v>
      </c>
      <c r="H83" s="4"/>
      <c r="I83" s="4" t="s">
        <v>7</v>
      </c>
      <c r="J83" s="6">
        <v>37537</v>
      </c>
      <c r="K83" s="4">
        <v>9166961953</v>
      </c>
      <c r="L83" s="4">
        <v>9358711953</v>
      </c>
      <c r="M83" s="4">
        <v>9414</v>
      </c>
      <c r="N83" s="24">
        <v>44872</v>
      </c>
      <c r="O83" s="11">
        <v>44872</v>
      </c>
      <c r="P83" s="12" t="s">
        <v>455</v>
      </c>
      <c r="Q83" s="63">
        <v>470738656514</v>
      </c>
      <c r="R83" s="77" t="s">
        <v>98</v>
      </c>
      <c r="S83" s="13" t="s">
        <v>480</v>
      </c>
      <c r="T83" s="13" t="s">
        <v>500</v>
      </c>
      <c r="U83" s="13" t="s">
        <v>479</v>
      </c>
      <c r="V83" s="13" t="s">
        <v>534</v>
      </c>
      <c r="W83" s="13" t="s">
        <v>720</v>
      </c>
      <c r="X83" s="13" t="s">
        <v>646</v>
      </c>
      <c r="Y83" s="13" t="s">
        <v>876</v>
      </c>
      <c r="Z83" s="13" t="s">
        <v>647</v>
      </c>
      <c r="AA83" s="73">
        <f>1068/1800*100</f>
        <v>59.333333333333336</v>
      </c>
      <c r="AB83" s="184" t="s">
        <v>935</v>
      </c>
      <c r="AC83" s="184" t="s">
        <v>917</v>
      </c>
    </row>
    <row r="84" spans="1:29" ht="20.25" customHeight="1" x14ac:dyDescent="0.25">
      <c r="A84" s="216">
        <v>80</v>
      </c>
      <c r="B84" s="4" t="s">
        <v>194</v>
      </c>
      <c r="C84" s="4" t="s">
        <v>193</v>
      </c>
      <c r="D84" s="4" t="s">
        <v>192</v>
      </c>
      <c r="E84" s="4">
        <v>603843</v>
      </c>
      <c r="F84" s="4" t="s">
        <v>3</v>
      </c>
      <c r="G84" s="4" t="s">
        <v>8</v>
      </c>
      <c r="H84" s="4"/>
      <c r="I84" s="4" t="s">
        <v>7</v>
      </c>
      <c r="J84" s="6">
        <v>37328</v>
      </c>
      <c r="K84" s="4">
        <v>9352601299</v>
      </c>
      <c r="L84" s="4">
        <v>8209219627</v>
      </c>
      <c r="M84" s="4">
        <v>7425811874</v>
      </c>
      <c r="N84" s="24">
        <v>44848</v>
      </c>
      <c r="O84" s="11">
        <v>44848</v>
      </c>
      <c r="P84" s="12" t="s">
        <v>318</v>
      </c>
      <c r="Q84" s="63">
        <v>958649615891</v>
      </c>
      <c r="R84" s="77" t="s">
        <v>98</v>
      </c>
      <c r="S84" s="13" t="s">
        <v>480</v>
      </c>
      <c r="T84" s="13" t="s">
        <v>500</v>
      </c>
      <c r="U84" s="13" t="s">
        <v>517</v>
      </c>
      <c r="V84" s="13" t="s">
        <v>534</v>
      </c>
      <c r="W84" s="13" t="s">
        <v>517</v>
      </c>
      <c r="X84" s="13" t="s">
        <v>532</v>
      </c>
      <c r="Y84" s="13" t="s">
        <v>873</v>
      </c>
      <c r="Z84" s="13" t="s">
        <v>533</v>
      </c>
      <c r="AA84" s="73">
        <f>1231/1900*100</f>
        <v>64.789473684210535</v>
      </c>
      <c r="AB84" s="184" t="s">
        <v>933</v>
      </c>
      <c r="AC84" s="184" t="s">
        <v>891</v>
      </c>
    </row>
    <row r="85" spans="1:29" ht="20.25" customHeight="1" x14ac:dyDescent="0.25">
      <c r="A85" s="216">
        <v>81</v>
      </c>
      <c r="B85" s="4" t="s">
        <v>525</v>
      </c>
      <c r="C85" s="4" t="s">
        <v>348</v>
      </c>
      <c r="D85" s="4" t="s">
        <v>349</v>
      </c>
      <c r="E85" s="4">
        <v>603309</v>
      </c>
      <c r="F85" s="4" t="s">
        <v>3</v>
      </c>
      <c r="G85" s="4" t="s">
        <v>17</v>
      </c>
      <c r="H85" s="4"/>
      <c r="I85" s="4" t="s">
        <v>15</v>
      </c>
      <c r="J85" s="6">
        <v>36346</v>
      </c>
      <c r="K85" s="4">
        <v>7414096977</v>
      </c>
      <c r="L85" s="4">
        <v>9001812673</v>
      </c>
      <c r="M85" s="4">
        <v>7725961789</v>
      </c>
      <c r="N85" s="6">
        <v>44882</v>
      </c>
      <c r="O85" s="11">
        <v>44882</v>
      </c>
      <c r="P85" s="12" t="s">
        <v>318</v>
      </c>
      <c r="Q85" s="63">
        <v>785265598908</v>
      </c>
      <c r="R85" s="77" t="s">
        <v>98</v>
      </c>
      <c r="S85" s="14" t="s">
        <v>480</v>
      </c>
      <c r="T85" s="14" t="s">
        <v>479</v>
      </c>
      <c r="U85" s="14" t="s">
        <v>496</v>
      </c>
      <c r="V85" s="13" t="s">
        <v>534</v>
      </c>
      <c r="W85" s="13" t="s">
        <v>496</v>
      </c>
      <c r="X85" s="13" t="s">
        <v>661</v>
      </c>
      <c r="Y85" s="13" t="s">
        <v>873</v>
      </c>
      <c r="Z85" s="14" t="s">
        <v>660</v>
      </c>
      <c r="AA85" s="73">
        <f>965/1900*100</f>
        <v>50.789473684210527</v>
      </c>
      <c r="AB85" s="184" t="s">
        <v>892</v>
      </c>
      <c r="AC85" s="184" t="s">
        <v>891</v>
      </c>
    </row>
    <row r="86" spans="1:29" ht="20.25" customHeight="1" x14ac:dyDescent="0.25">
      <c r="A86" s="216">
        <v>82</v>
      </c>
      <c r="B86" s="4" t="s">
        <v>421</v>
      </c>
      <c r="C86" s="4" t="s">
        <v>422</v>
      </c>
      <c r="D86" s="4" t="s">
        <v>423</v>
      </c>
      <c r="E86" s="4">
        <v>748754</v>
      </c>
      <c r="F86" s="4" t="s">
        <v>3</v>
      </c>
      <c r="G86" s="4" t="s">
        <v>32</v>
      </c>
      <c r="H86" s="4"/>
      <c r="I86" s="4" t="s">
        <v>31</v>
      </c>
      <c r="J86" s="6">
        <v>37514</v>
      </c>
      <c r="K86" s="4">
        <v>9784470957</v>
      </c>
      <c r="L86" s="4">
        <v>8619996903</v>
      </c>
      <c r="M86" s="4">
        <v>9929178587</v>
      </c>
      <c r="N86" s="24">
        <v>44874</v>
      </c>
      <c r="O86" s="11">
        <v>44874</v>
      </c>
      <c r="P86" s="12" t="s">
        <v>455</v>
      </c>
      <c r="Q86" s="63">
        <v>370786278701</v>
      </c>
      <c r="R86" s="77" t="s">
        <v>30</v>
      </c>
      <c r="S86" s="13" t="s">
        <v>483</v>
      </c>
      <c r="T86" s="13" t="s">
        <v>484</v>
      </c>
      <c r="U86" s="13" t="s">
        <v>485</v>
      </c>
      <c r="V86" s="13" t="s">
        <v>483</v>
      </c>
      <c r="W86" s="13" t="s">
        <v>484</v>
      </c>
      <c r="X86" s="13" t="s">
        <v>661</v>
      </c>
      <c r="Y86" s="13" t="s">
        <v>873</v>
      </c>
      <c r="Z86" s="13" t="s">
        <v>612</v>
      </c>
      <c r="AA86" s="73">
        <f>1299/2025*100</f>
        <v>64.148148148148138</v>
      </c>
      <c r="AB86" s="184" t="s">
        <v>895</v>
      </c>
      <c r="AC86" s="184" t="s">
        <v>894</v>
      </c>
    </row>
    <row r="87" spans="1:29" ht="20.25" customHeight="1" x14ac:dyDescent="0.25">
      <c r="A87" s="216">
        <v>83</v>
      </c>
      <c r="B87" s="4" t="s">
        <v>270</v>
      </c>
      <c r="C87" s="4" t="s">
        <v>269</v>
      </c>
      <c r="D87" s="4" t="s">
        <v>268</v>
      </c>
      <c r="E87" s="4">
        <v>601844</v>
      </c>
      <c r="F87" s="4" t="s">
        <v>3</v>
      </c>
      <c r="G87" s="4" t="s">
        <v>8</v>
      </c>
      <c r="H87" s="4"/>
      <c r="I87" s="4" t="s">
        <v>15</v>
      </c>
      <c r="J87" s="6">
        <v>36723</v>
      </c>
      <c r="K87" s="4">
        <v>7073545431</v>
      </c>
      <c r="L87" s="4">
        <v>8209035612</v>
      </c>
      <c r="M87" s="4">
        <v>9001012374</v>
      </c>
      <c r="N87" s="24">
        <v>44849</v>
      </c>
      <c r="O87" s="11">
        <v>44849</v>
      </c>
      <c r="P87" s="12" t="s">
        <v>318</v>
      </c>
      <c r="Q87" s="63">
        <v>908496643919</v>
      </c>
      <c r="R87" s="77" t="s">
        <v>98</v>
      </c>
      <c r="S87" s="13" t="s">
        <v>480</v>
      </c>
      <c r="T87" s="13" t="s">
        <v>478</v>
      </c>
      <c r="U87" s="13" t="s">
        <v>479</v>
      </c>
      <c r="V87" s="13" t="s">
        <v>534</v>
      </c>
      <c r="W87" s="13" t="s">
        <v>720</v>
      </c>
      <c r="X87" s="13" t="s">
        <v>678</v>
      </c>
      <c r="Y87" s="13" t="s">
        <v>873</v>
      </c>
      <c r="Z87" s="13" t="s">
        <v>573</v>
      </c>
      <c r="AA87" s="73">
        <f>1285/1900*100</f>
        <v>67.631578947368425</v>
      </c>
      <c r="AB87" s="184" t="s">
        <v>933</v>
      </c>
      <c r="AC87" s="184" t="s">
        <v>891</v>
      </c>
    </row>
    <row r="88" spans="1:29" ht="20.25" customHeight="1" x14ac:dyDescent="0.25">
      <c r="A88" s="216">
        <v>84</v>
      </c>
      <c r="B88" s="4" t="s">
        <v>268</v>
      </c>
      <c r="C88" s="4" t="s">
        <v>361</v>
      </c>
      <c r="D88" s="4" t="s">
        <v>123</v>
      </c>
      <c r="E88" s="4">
        <v>578806</v>
      </c>
      <c r="F88" s="4" t="s">
        <v>3</v>
      </c>
      <c r="G88" s="4" t="s">
        <v>8</v>
      </c>
      <c r="H88" s="4"/>
      <c r="I88" s="4" t="s">
        <v>7</v>
      </c>
      <c r="J88" s="6">
        <v>36618</v>
      </c>
      <c r="K88" s="4">
        <v>9521300674</v>
      </c>
      <c r="L88" s="4">
        <v>7573841389</v>
      </c>
      <c r="M88" s="4">
        <v>7357791103</v>
      </c>
      <c r="N88" s="24">
        <v>44874</v>
      </c>
      <c r="O88" s="11">
        <v>44874</v>
      </c>
      <c r="P88" s="12" t="s">
        <v>455</v>
      </c>
      <c r="Q88" s="63">
        <v>243641039482</v>
      </c>
      <c r="R88" s="77" t="s">
        <v>98</v>
      </c>
      <c r="S88" s="13" t="s">
        <v>480</v>
      </c>
      <c r="T88" s="13" t="s">
        <v>495</v>
      </c>
      <c r="U88" s="13" t="s">
        <v>479</v>
      </c>
      <c r="V88" s="13" t="s">
        <v>534</v>
      </c>
      <c r="W88" s="13" t="s">
        <v>720</v>
      </c>
      <c r="X88" s="13" t="s">
        <v>663</v>
      </c>
      <c r="Y88" s="13" t="s">
        <v>876</v>
      </c>
      <c r="Z88" s="13" t="s">
        <v>614</v>
      </c>
      <c r="AA88" s="73">
        <f>887/1800*100</f>
        <v>49.277777777777779</v>
      </c>
      <c r="AB88" s="184" t="s">
        <v>923</v>
      </c>
      <c r="AC88" s="184" t="s">
        <v>917</v>
      </c>
    </row>
    <row r="89" spans="1:29" ht="20.25" customHeight="1" x14ac:dyDescent="0.25">
      <c r="A89" s="216">
        <v>85</v>
      </c>
      <c r="B89" s="4" t="s">
        <v>291</v>
      </c>
      <c r="C89" s="4" t="s">
        <v>290</v>
      </c>
      <c r="D89" s="4" t="s">
        <v>289</v>
      </c>
      <c r="E89" s="4">
        <v>602232</v>
      </c>
      <c r="F89" s="4" t="s">
        <v>3</v>
      </c>
      <c r="G89" s="4" t="s">
        <v>8</v>
      </c>
      <c r="H89" s="4" t="s">
        <v>16</v>
      </c>
      <c r="I89" s="4" t="s">
        <v>15</v>
      </c>
      <c r="J89" s="6">
        <v>34397</v>
      </c>
      <c r="K89" s="4">
        <v>7869235618</v>
      </c>
      <c r="L89" s="4">
        <v>6232785618</v>
      </c>
      <c r="M89" s="4">
        <v>9828015377</v>
      </c>
      <c r="N89" s="11">
        <v>44849</v>
      </c>
      <c r="O89" s="11">
        <v>44849</v>
      </c>
      <c r="P89" s="12" t="s">
        <v>318</v>
      </c>
      <c r="Q89" s="63">
        <v>948532728176</v>
      </c>
      <c r="R89" s="77" t="s">
        <v>98</v>
      </c>
      <c r="S89" s="13" t="s">
        <v>480</v>
      </c>
      <c r="T89" s="13" t="s">
        <v>495</v>
      </c>
      <c r="U89" s="13" t="s">
        <v>568</v>
      </c>
      <c r="V89" s="13" t="s">
        <v>534</v>
      </c>
      <c r="W89" s="13" t="s">
        <v>568</v>
      </c>
      <c r="X89" s="13" t="s">
        <v>709</v>
      </c>
      <c r="Y89" s="13" t="s">
        <v>873</v>
      </c>
      <c r="Z89" s="13" t="s">
        <v>567</v>
      </c>
      <c r="AA89" s="73">
        <f>1251/1900*100</f>
        <v>65.84210526315789</v>
      </c>
      <c r="AB89" s="184" t="s">
        <v>899</v>
      </c>
      <c r="AC89" s="184" t="s">
        <v>891</v>
      </c>
    </row>
    <row r="90" spans="1:29" ht="20.25" customHeight="1" x14ac:dyDescent="0.25">
      <c r="A90" s="216">
        <v>86</v>
      </c>
      <c r="B90" s="4" t="s">
        <v>122</v>
      </c>
      <c r="C90" s="4" t="s">
        <v>121</v>
      </c>
      <c r="D90" s="4" t="s">
        <v>120</v>
      </c>
      <c r="E90" s="4">
        <v>579426</v>
      </c>
      <c r="F90" s="4" t="s">
        <v>3</v>
      </c>
      <c r="G90" s="4" t="s">
        <v>49</v>
      </c>
      <c r="H90" s="4"/>
      <c r="I90" s="4" t="s">
        <v>48</v>
      </c>
      <c r="J90" s="6">
        <v>36399</v>
      </c>
      <c r="K90" s="4">
        <v>9602217778</v>
      </c>
      <c r="L90" s="4">
        <v>7737442948</v>
      </c>
      <c r="M90" s="4">
        <v>8529323758</v>
      </c>
      <c r="N90" s="24">
        <v>44849</v>
      </c>
      <c r="O90" s="11">
        <v>44849</v>
      </c>
      <c r="P90" s="12" t="s">
        <v>318</v>
      </c>
      <c r="Q90" s="63">
        <v>876582998037</v>
      </c>
      <c r="R90" s="77" t="s">
        <v>98</v>
      </c>
      <c r="S90" s="13" t="s">
        <v>480</v>
      </c>
      <c r="T90" s="13" t="s">
        <v>500</v>
      </c>
      <c r="U90" s="13" t="s">
        <v>496</v>
      </c>
      <c r="V90" s="13" t="s">
        <v>534</v>
      </c>
      <c r="W90" s="13" t="s">
        <v>720</v>
      </c>
      <c r="X90" s="13" t="s">
        <v>537</v>
      </c>
      <c r="Y90" s="13" t="s">
        <v>876</v>
      </c>
      <c r="Z90" s="13" t="s">
        <v>538</v>
      </c>
      <c r="AA90" s="73">
        <f>950/1800*100</f>
        <v>52.777777777777779</v>
      </c>
      <c r="AB90" s="184" t="s">
        <v>923</v>
      </c>
      <c r="AC90" s="184" t="s">
        <v>917</v>
      </c>
    </row>
    <row r="91" spans="1:29" ht="20.25" customHeight="1" x14ac:dyDescent="0.25">
      <c r="A91" s="216">
        <v>87</v>
      </c>
      <c r="B91" s="4" t="s">
        <v>294</v>
      </c>
      <c r="C91" s="4" t="s">
        <v>293</v>
      </c>
      <c r="D91" s="4" t="s">
        <v>292</v>
      </c>
      <c r="E91" s="4">
        <v>601636</v>
      </c>
      <c r="F91" s="4" t="s">
        <v>3</v>
      </c>
      <c r="G91" s="4" t="s">
        <v>17</v>
      </c>
      <c r="H91" s="4"/>
      <c r="I91" s="4" t="s">
        <v>15</v>
      </c>
      <c r="J91" s="6">
        <v>37159</v>
      </c>
      <c r="K91" s="4">
        <v>7742762456</v>
      </c>
      <c r="L91" s="4">
        <v>8890676456</v>
      </c>
      <c r="M91" s="4">
        <v>7014013560</v>
      </c>
      <c r="N91" s="11">
        <v>44848</v>
      </c>
      <c r="O91" s="11">
        <v>44848</v>
      </c>
      <c r="P91" s="12" t="s">
        <v>318</v>
      </c>
      <c r="Q91" s="63">
        <v>674642807044</v>
      </c>
      <c r="R91" s="77" t="s">
        <v>98</v>
      </c>
      <c r="S91" s="13" t="s">
        <v>527</v>
      </c>
      <c r="T91" s="13" t="s">
        <v>500</v>
      </c>
      <c r="U91" s="13" t="s">
        <v>479</v>
      </c>
      <c r="V91" s="13" t="s">
        <v>500</v>
      </c>
      <c r="W91" s="13" t="s">
        <v>720</v>
      </c>
      <c r="X91" s="13" t="s">
        <v>540</v>
      </c>
      <c r="Y91" s="13" t="s">
        <v>873</v>
      </c>
      <c r="Z91" s="13" t="s">
        <v>539</v>
      </c>
      <c r="AA91" s="73">
        <f>1348/1900*100</f>
        <v>70.94736842105263</v>
      </c>
      <c r="AB91" s="184" t="s">
        <v>892</v>
      </c>
      <c r="AC91" s="184" t="s">
        <v>891</v>
      </c>
    </row>
    <row r="92" spans="1:29" ht="20.25" customHeight="1" x14ac:dyDescent="0.25">
      <c r="A92" s="216">
        <v>88</v>
      </c>
      <c r="B92" s="4" t="s">
        <v>714</v>
      </c>
      <c r="C92" s="4" t="s">
        <v>621</v>
      </c>
      <c r="D92" s="4" t="s">
        <v>622</v>
      </c>
      <c r="E92" s="4">
        <v>600757</v>
      </c>
      <c r="F92" s="4" t="s">
        <v>3</v>
      </c>
      <c r="G92" s="4" t="s">
        <v>8</v>
      </c>
      <c r="H92" s="85"/>
      <c r="I92" s="4" t="s">
        <v>7</v>
      </c>
      <c r="J92" s="6">
        <v>37275</v>
      </c>
      <c r="K92" s="4">
        <v>9783141472</v>
      </c>
      <c r="L92" s="4">
        <v>6367939368</v>
      </c>
      <c r="M92" s="4">
        <v>9983701220</v>
      </c>
      <c r="N92" s="11">
        <v>44888</v>
      </c>
      <c r="O92" s="11">
        <v>44888</v>
      </c>
      <c r="P92" s="12" t="s">
        <v>711</v>
      </c>
      <c r="Q92" s="63">
        <v>538706969566</v>
      </c>
      <c r="R92" s="4" t="s">
        <v>30</v>
      </c>
      <c r="S92" s="13" t="s">
        <v>484</v>
      </c>
      <c r="T92" s="13" t="s">
        <v>489</v>
      </c>
      <c r="U92" s="13" t="s">
        <v>490</v>
      </c>
      <c r="V92" s="13" t="s">
        <v>491</v>
      </c>
      <c r="W92" s="13" t="s">
        <v>492</v>
      </c>
      <c r="X92" s="13" t="s">
        <v>713</v>
      </c>
      <c r="Y92" s="13" t="s">
        <v>873</v>
      </c>
      <c r="Z92" s="13" t="s">
        <v>712</v>
      </c>
      <c r="AA92" s="73">
        <f>1429/2125*100</f>
        <v>67.247058823529414</v>
      </c>
      <c r="AB92" s="184" t="s">
        <v>936</v>
      </c>
      <c r="AC92" s="184" t="s">
        <v>891</v>
      </c>
    </row>
    <row r="93" spans="1:29" ht="20.25" customHeight="1" x14ac:dyDescent="0.25">
      <c r="A93" s="216">
        <v>89</v>
      </c>
      <c r="B93" s="4" t="s">
        <v>85</v>
      </c>
      <c r="C93" s="130" t="s">
        <v>84</v>
      </c>
      <c r="D93" s="4" t="s">
        <v>83</v>
      </c>
      <c r="E93" s="4">
        <v>602648</v>
      </c>
      <c r="F93" s="4" t="s">
        <v>3</v>
      </c>
      <c r="G93" s="4" t="s">
        <v>8</v>
      </c>
      <c r="H93" s="4"/>
      <c r="I93" s="4" t="s">
        <v>15</v>
      </c>
      <c r="J93" s="6">
        <v>36768</v>
      </c>
      <c r="K93" s="4">
        <v>9521416699</v>
      </c>
      <c r="L93" s="4">
        <v>9928608670</v>
      </c>
      <c r="M93" s="4">
        <v>9024905892</v>
      </c>
      <c r="N93" s="24">
        <v>44846</v>
      </c>
      <c r="O93" s="11">
        <v>44846</v>
      </c>
      <c r="P93" s="12" t="s">
        <v>318</v>
      </c>
      <c r="Q93" s="63">
        <v>939212927478</v>
      </c>
      <c r="R93" s="77" t="s">
        <v>30</v>
      </c>
      <c r="S93" s="13" t="s">
        <v>489</v>
      </c>
      <c r="T93" s="13" t="s">
        <v>490</v>
      </c>
      <c r="U93" s="13" t="s">
        <v>484</v>
      </c>
      <c r="V93" s="13" t="s">
        <v>491</v>
      </c>
      <c r="W93" s="13" t="s">
        <v>492</v>
      </c>
      <c r="X93" s="13" t="s">
        <v>509</v>
      </c>
      <c r="Y93" s="13" t="s">
        <v>873</v>
      </c>
      <c r="Z93" s="13" t="s">
        <v>508</v>
      </c>
      <c r="AA93" s="73">
        <f>1743/2125*100</f>
        <v>82.023529411764713</v>
      </c>
      <c r="AB93" s="184" t="s">
        <v>924</v>
      </c>
      <c r="AC93" s="184" t="s">
        <v>891</v>
      </c>
    </row>
    <row r="94" spans="1:29" ht="20.25" customHeight="1" x14ac:dyDescent="0.25">
      <c r="A94" s="216">
        <v>90</v>
      </c>
      <c r="B94" s="4" t="s">
        <v>82</v>
      </c>
      <c r="C94" s="4" t="s">
        <v>81</v>
      </c>
      <c r="D94" s="4" t="s">
        <v>80</v>
      </c>
      <c r="E94" s="4">
        <v>601039</v>
      </c>
      <c r="F94" s="4" t="s">
        <v>3</v>
      </c>
      <c r="G94" s="4" t="s">
        <v>8</v>
      </c>
      <c r="H94" s="4" t="s">
        <v>16</v>
      </c>
      <c r="I94" s="4" t="s">
        <v>15</v>
      </c>
      <c r="J94" s="6">
        <v>37522</v>
      </c>
      <c r="K94" s="4">
        <v>9929940975</v>
      </c>
      <c r="L94" s="4">
        <v>8278664230</v>
      </c>
      <c r="M94" s="4">
        <v>9929940975</v>
      </c>
      <c r="N94" s="24">
        <v>44865</v>
      </c>
      <c r="O94" s="11">
        <v>44865</v>
      </c>
      <c r="P94" s="12" t="s">
        <v>318</v>
      </c>
      <c r="Q94" s="63">
        <v>244485287968</v>
      </c>
      <c r="R94" s="77" t="s">
        <v>30</v>
      </c>
      <c r="S94" s="13" t="s">
        <v>483</v>
      </c>
      <c r="T94" s="14" t="s">
        <v>484</v>
      </c>
      <c r="U94" s="13" t="s">
        <v>485</v>
      </c>
      <c r="V94" s="13" t="s">
        <v>483</v>
      </c>
      <c r="W94" s="13" t="s">
        <v>485</v>
      </c>
      <c r="X94" s="13" t="s">
        <v>702</v>
      </c>
      <c r="Y94" s="13" t="s">
        <v>873</v>
      </c>
      <c r="Z94" s="13" t="s">
        <v>589</v>
      </c>
      <c r="AA94" s="73">
        <f>1628/2125*100</f>
        <v>76.611764705882351</v>
      </c>
      <c r="AB94" s="184" t="s">
        <v>925</v>
      </c>
      <c r="AC94" s="184" t="s">
        <v>891</v>
      </c>
    </row>
    <row r="95" spans="1:29" ht="20.25" customHeight="1" x14ac:dyDescent="0.25">
      <c r="A95" s="216">
        <v>91</v>
      </c>
      <c r="B95" s="4" t="s">
        <v>283</v>
      </c>
      <c r="C95" s="4" t="s">
        <v>282</v>
      </c>
      <c r="D95" s="4" t="s">
        <v>281</v>
      </c>
      <c r="E95" s="4">
        <v>602854</v>
      </c>
      <c r="F95" s="4" t="s">
        <v>3</v>
      </c>
      <c r="G95" s="4" t="s">
        <v>49</v>
      </c>
      <c r="H95" s="4"/>
      <c r="I95" s="4" t="s">
        <v>15</v>
      </c>
      <c r="J95" s="6">
        <v>36896</v>
      </c>
      <c r="K95" s="4">
        <v>8209801275</v>
      </c>
      <c r="L95" s="4">
        <v>9602685075</v>
      </c>
      <c r="M95" s="4">
        <v>9649203023</v>
      </c>
      <c r="N95" s="24">
        <v>44852</v>
      </c>
      <c r="O95" s="11">
        <v>44852</v>
      </c>
      <c r="P95" s="12" t="s">
        <v>318</v>
      </c>
      <c r="Q95" s="63">
        <v>566920415526</v>
      </c>
      <c r="R95" s="77" t="s">
        <v>98</v>
      </c>
      <c r="S95" s="13" t="s">
        <v>480</v>
      </c>
      <c r="T95" s="13" t="s">
        <v>478</v>
      </c>
      <c r="U95" s="13" t="s">
        <v>479</v>
      </c>
      <c r="V95" s="13" t="s">
        <v>534</v>
      </c>
      <c r="W95" s="13" t="s">
        <v>720</v>
      </c>
      <c r="X95" s="13" t="s">
        <v>682</v>
      </c>
      <c r="Y95" s="13" t="s">
        <v>873</v>
      </c>
      <c r="Z95" s="13" t="s">
        <v>578</v>
      </c>
      <c r="AA95" s="73">
        <f>1104/1900*100</f>
        <v>58.10526315789474</v>
      </c>
      <c r="AB95" s="184" t="s">
        <v>933</v>
      </c>
      <c r="AC95" s="184" t="s">
        <v>891</v>
      </c>
    </row>
    <row r="96" spans="1:29" ht="20.25" customHeight="1" x14ac:dyDescent="0.25">
      <c r="A96" s="216">
        <v>92</v>
      </c>
      <c r="B96" s="4" t="s">
        <v>211</v>
      </c>
      <c r="C96" s="4" t="s">
        <v>210</v>
      </c>
      <c r="D96" s="4" t="s">
        <v>99</v>
      </c>
      <c r="E96" s="4">
        <v>574443</v>
      </c>
      <c r="F96" s="4" t="s">
        <v>3</v>
      </c>
      <c r="G96" s="4" t="s">
        <v>8</v>
      </c>
      <c r="H96" s="4"/>
      <c r="I96" s="4" t="s">
        <v>7</v>
      </c>
      <c r="J96" s="6">
        <v>37080</v>
      </c>
      <c r="K96" s="4">
        <v>8000295443</v>
      </c>
      <c r="L96" s="4">
        <v>9982554866</v>
      </c>
      <c r="M96" s="4">
        <v>9509552189</v>
      </c>
      <c r="N96" s="24">
        <v>44865</v>
      </c>
      <c r="O96" s="11">
        <v>44865</v>
      </c>
      <c r="P96" s="12" t="s">
        <v>318</v>
      </c>
      <c r="Q96" s="63">
        <v>654754874454</v>
      </c>
      <c r="R96" s="77" t="s">
        <v>98</v>
      </c>
      <c r="S96" s="13" t="s">
        <v>480</v>
      </c>
      <c r="T96" s="13" t="s">
        <v>500</v>
      </c>
      <c r="U96" s="13" t="s">
        <v>479</v>
      </c>
      <c r="V96" s="13" t="s">
        <v>534</v>
      </c>
      <c r="W96" s="13" t="s">
        <v>720</v>
      </c>
      <c r="X96" s="13" t="s">
        <v>705</v>
      </c>
      <c r="Y96" s="13" t="s">
        <v>876</v>
      </c>
      <c r="Z96" s="12" t="s">
        <v>704</v>
      </c>
      <c r="AA96" s="73">
        <f>1074/1900*100</f>
        <v>56.526315789473678</v>
      </c>
      <c r="AB96" s="184" t="s">
        <v>918</v>
      </c>
      <c r="AC96" s="184" t="s">
        <v>917</v>
      </c>
    </row>
    <row r="97" spans="1:34" ht="20.25" customHeight="1" x14ac:dyDescent="0.25">
      <c r="A97" s="216">
        <v>93</v>
      </c>
      <c r="B97" s="4" t="s">
        <v>365</v>
      </c>
      <c r="C97" s="4" t="s">
        <v>366</v>
      </c>
      <c r="D97" s="4" t="s">
        <v>367</v>
      </c>
      <c r="E97" s="4">
        <v>891580</v>
      </c>
      <c r="F97" s="4" t="s">
        <v>3</v>
      </c>
      <c r="G97" s="4" t="s">
        <v>8</v>
      </c>
      <c r="H97" s="4"/>
      <c r="I97" s="4" t="s">
        <v>7</v>
      </c>
      <c r="J97" s="6">
        <v>35888</v>
      </c>
      <c r="K97" s="4">
        <v>8503959578</v>
      </c>
      <c r="L97" s="4">
        <v>6378405745</v>
      </c>
      <c r="M97" s="4" t="s">
        <v>674</v>
      </c>
      <c r="N97" s="24">
        <v>44872</v>
      </c>
      <c r="O97" s="11">
        <v>44872</v>
      </c>
      <c r="P97" s="12" t="s">
        <v>455</v>
      </c>
      <c r="Q97" s="63">
        <v>306027153628</v>
      </c>
      <c r="R97" s="77" t="s">
        <v>98</v>
      </c>
      <c r="S97" s="13" t="s">
        <v>480</v>
      </c>
      <c r="T97" s="13" t="s">
        <v>517</v>
      </c>
      <c r="U97" s="13" t="s">
        <v>479</v>
      </c>
      <c r="V97" s="13" t="s">
        <v>534</v>
      </c>
      <c r="W97" s="13" t="s">
        <v>479</v>
      </c>
      <c r="X97" s="13" t="s">
        <v>642</v>
      </c>
      <c r="Y97" s="13" t="s">
        <v>882</v>
      </c>
      <c r="Z97" s="13" t="s">
        <v>605</v>
      </c>
      <c r="AA97" s="73">
        <f>920/1900*100</f>
        <v>48.421052631578945</v>
      </c>
      <c r="AB97" s="184" t="s">
        <v>913</v>
      </c>
      <c r="AC97" s="184" t="s">
        <v>891</v>
      </c>
    </row>
    <row r="98" spans="1:34" ht="20.25" customHeight="1" x14ac:dyDescent="0.25">
      <c r="A98" s="216">
        <v>94</v>
      </c>
      <c r="B98" s="4" t="s">
        <v>110</v>
      </c>
      <c r="C98" s="4" t="s">
        <v>109</v>
      </c>
      <c r="D98" s="4" t="s">
        <v>108</v>
      </c>
      <c r="E98" s="4">
        <v>867716</v>
      </c>
      <c r="F98" s="4" t="s">
        <v>3</v>
      </c>
      <c r="G98" s="4" t="s">
        <v>49</v>
      </c>
      <c r="H98" s="4"/>
      <c r="I98" s="4" t="s">
        <v>48</v>
      </c>
      <c r="J98" s="6">
        <v>34868</v>
      </c>
      <c r="K98" s="4">
        <v>9509104056</v>
      </c>
      <c r="L98" s="4">
        <v>9024119575</v>
      </c>
      <c r="M98" s="4">
        <v>8302780137</v>
      </c>
      <c r="N98" s="24">
        <v>44846</v>
      </c>
      <c r="O98" s="11">
        <v>44846</v>
      </c>
      <c r="P98" s="12" t="s">
        <v>318</v>
      </c>
      <c r="Q98" s="63">
        <v>958221263137</v>
      </c>
      <c r="R98" s="77" t="s">
        <v>98</v>
      </c>
      <c r="S98" s="13" t="s">
        <v>480</v>
      </c>
      <c r="T98" s="13" t="s">
        <v>479</v>
      </c>
      <c r="U98" s="13" t="s">
        <v>496</v>
      </c>
      <c r="V98" s="13" t="s">
        <v>534</v>
      </c>
      <c r="W98" s="13" t="s">
        <v>720</v>
      </c>
      <c r="X98" s="13" t="s">
        <v>497</v>
      </c>
      <c r="Y98" s="13" t="s">
        <v>878</v>
      </c>
      <c r="Z98" s="13" t="s">
        <v>498</v>
      </c>
      <c r="AA98" s="73">
        <f>1053/1900*100</f>
        <v>55.421052631578945</v>
      </c>
      <c r="AB98" s="184" t="s">
        <v>937</v>
      </c>
      <c r="AC98" s="184" t="s">
        <v>891</v>
      </c>
    </row>
    <row r="99" spans="1:34" ht="20.25" customHeight="1" x14ac:dyDescent="0.25">
      <c r="A99" s="216">
        <v>95</v>
      </c>
      <c r="B99" s="4" t="s">
        <v>297</v>
      </c>
      <c r="C99" s="4" t="s">
        <v>296</v>
      </c>
      <c r="D99" s="4" t="s">
        <v>295</v>
      </c>
      <c r="E99" s="4">
        <v>602869</v>
      </c>
      <c r="F99" s="4" t="s">
        <v>3</v>
      </c>
      <c r="G99" s="4" t="s">
        <v>2</v>
      </c>
      <c r="H99" s="4"/>
      <c r="I99" s="4" t="s">
        <v>15</v>
      </c>
      <c r="J99" s="6">
        <v>37282</v>
      </c>
      <c r="K99" s="4">
        <v>9462561612</v>
      </c>
      <c r="L99" s="4">
        <v>9653814822</v>
      </c>
      <c r="M99" s="4">
        <v>9460711386</v>
      </c>
      <c r="N99" s="11">
        <v>44845</v>
      </c>
      <c r="O99" s="11">
        <v>44845</v>
      </c>
      <c r="P99" s="12" t="s">
        <v>318</v>
      </c>
      <c r="Q99" s="63">
        <v>849399063638</v>
      </c>
      <c r="R99" s="77" t="s">
        <v>98</v>
      </c>
      <c r="S99" s="13" t="s">
        <v>517</v>
      </c>
      <c r="T99" s="13" t="s">
        <v>500</v>
      </c>
      <c r="U99" s="13" t="s">
        <v>478</v>
      </c>
      <c r="V99" s="13" t="s">
        <v>517</v>
      </c>
      <c r="W99" s="13" t="s">
        <v>720</v>
      </c>
      <c r="X99" s="13" t="s">
        <v>519</v>
      </c>
      <c r="Y99" s="13" t="s">
        <v>873</v>
      </c>
      <c r="Z99" s="13" t="s">
        <v>518</v>
      </c>
      <c r="AA99" s="73">
        <f>1384/1900*100</f>
        <v>72.84210526315789</v>
      </c>
      <c r="AB99" s="184" t="s">
        <v>899</v>
      </c>
      <c r="AC99" s="184" t="s">
        <v>891</v>
      </c>
    </row>
    <row r="100" spans="1:34" ht="20.25" customHeight="1" x14ac:dyDescent="0.25">
      <c r="A100" s="216">
        <v>96</v>
      </c>
      <c r="B100" s="4" t="s">
        <v>273</v>
      </c>
      <c r="C100" s="4" t="s">
        <v>272</v>
      </c>
      <c r="D100" s="4" t="s">
        <v>271</v>
      </c>
      <c r="E100" s="4">
        <v>600333</v>
      </c>
      <c r="F100" s="4" t="s">
        <v>3</v>
      </c>
      <c r="G100" s="4" t="s">
        <v>49</v>
      </c>
      <c r="H100" s="4"/>
      <c r="I100" s="4" t="s">
        <v>15</v>
      </c>
      <c r="J100" s="6">
        <v>37600</v>
      </c>
      <c r="K100" s="4">
        <v>9660414128</v>
      </c>
      <c r="L100" s="4">
        <v>6378822059</v>
      </c>
      <c r="M100" s="4">
        <v>8302065823</v>
      </c>
      <c r="N100" s="24">
        <v>44849</v>
      </c>
      <c r="O100" s="11">
        <v>44849</v>
      </c>
      <c r="P100" s="12" t="s">
        <v>318</v>
      </c>
      <c r="Q100" s="63">
        <v>618692577787</v>
      </c>
      <c r="R100" s="77" t="s">
        <v>98</v>
      </c>
      <c r="S100" s="13" t="s">
        <v>480</v>
      </c>
      <c r="T100" s="13" t="s">
        <v>478</v>
      </c>
      <c r="U100" s="13" t="s">
        <v>479</v>
      </c>
      <c r="V100" s="13" t="s">
        <v>534</v>
      </c>
      <c r="W100" s="13" t="s">
        <v>720</v>
      </c>
      <c r="X100" s="13" t="s">
        <v>545</v>
      </c>
      <c r="Y100" s="13" t="s">
        <v>873</v>
      </c>
      <c r="Z100" s="13" t="s">
        <v>546</v>
      </c>
      <c r="AA100" s="73">
        <f>1379/1900*100</f>
        <v>72.578947368421055</v>
      </c>
      <c r="AB100" s="184" t="s">
        <v>938</v>
      </c>
      <c r="AC100" s="184" t="s">
        <v>891</v>
      </c>
    </row>
    <row r="101" spans="1:34" ht="20.25" customHeight="1" x14ac:dyDescent="0.25">
      <c r="A101" s="216">
        <v>97</v>
      </c>
      <c r="B101" s="4" t="s">
        <v>55</v>
      </c>
      <c r="C101" s="4" t="s">
        <v>54</v>
      </c>
      <c r="D101" s="4" t="s">
        <v>53</v>
      </c>
      <c r="E101" s="4">
        <v>602032</v>
      </c>
      <c r="F101" s="4" t="s">
        <v>3</v>
      </c>
      <c r="G101" s="4" t="s">
        <v>49</v>
      </c>
      <c r="H101" s="4"/>
      <c r="I101" s="4" t="s">
        <v>48</v>
      </c>
      <c r="J101" s="6">
        <v>36607</v>
      </c>
      <c r="K101" s="4">
        <v>9784642315</v>
      </c>
      <c r="L101" s="4">
        <v>6378439460</v>
      </c>
      <c r="M101" s="4">
        <v>7627050326</v>
      </c>
      <c r="N101" s="24">
        <v>44847</v>
      </c>
      <c r="O101" s="11">
        <v>44847</v>
      </c>
      <c r="P101" s="12" t="s">
        <v>318</v>
      </c>
      <c r="Q101" s="63">
        <v>297924112757</v>
      </c>
      <c r="R101" s="77" t="s">
        <v>30</v>
      </c>
      <c r="S101" s="13" t="s">
        <v>483</v>
      </c>
      <c r="T101" s="13" t="s">
        <v>485</v>
      </c>
      <c r="U101" s="13" t="s">
        <v>725</v>
      </c>
      <c r="V101" s="13" t="s">
        <v>483</v>
      </c>
      <c r="W101" s="13" t="s">
        <v>485</v>
      </c>
      <c r="X101" s="13" t="s">
        <v>465</v>
      </c>
      <c r="Y101" s="13" t="s">
        <v>873</v>
      </c>
      <c r="Z101" s="13" t="s">
        <v>473</v>
      </c>
      <c r="AA101" s="74">
        <f>1439/2125*100</f>
        <v>67.71764705882353</v>
      </c>
      <c r="AB101" s="184" t="s">
        <v>892</v>
      </c>
      <c r="AC101" s="184" t="s">
        <v>891</v>
      </c>
      <c r="AD101" s="42"/>
      <c r="AE101" s="42"/>
      <c r="AF101" s="42"/>
      <c r="AG101" s="43"/>
      <c r="AH101" s="42"/>
    </row>
    <row r="102" spans="1:34" ht="20.25" customHeight="1" x14ac:dyDescent="0.25">
      <c r="A102" s="216">
        <v>98</v>
      </c>
      <c r="B102" s="4" t="s">
        <v>241</v>
      </c>
      <c r="C102" s="4" t="s">
        <v>240</v>
      </c>
      <c r="D102" s="4" t="s">
        <v>239</v>
      </c>
      <c r="E102" s="4">
        <v>600965</v>
      </c>
      <c r="F102" s="4" t="s">
        <v>3</v>
      </c>
      <c r="G102" s="4" t="s">
        <v>17</v>
      </c>
      <c r="H102" s="4"/>
      <c r="I102" s="4" t="s">
        <v>15</v>
      </c>
      <c r="J102" s="6">
        <v>31051</v>
      </c>
      <c r="K102" s="4">
        <v>9829319843</v>
      </c>
      <c r="L102" s="4">
        <v>9079820028</v>
      </c>
      <c r="M102" s="4">
        <v>9587327364</v>
      </c>
      <c r="N102" s="24">
        <v>44849</v>
      </c>
      <c r="O102" s="24">
        <v>44849</v>
      </c>
      <c r="P102" s="12" t="s">
        <v>318</v>
      </c>
      <c r="Q102" s="63">
        <v>414463415744</v>
      </c>
      <c r="R102" s="77" t="s">
        <v>98</v>
      </c>
      <c r="S102" s="13" t="s">
        <v>480</v>
      </c>
      <c r="T102" s="13" t="s">
        <v>478</v>
      </c>
      <c r="U102" s="13" t="s">
        <v>479</v>
      </c>
      <c r="V102" s="13" t="s">
        <v>534</v>
      </c>
      <c r="W102" s="13" t="s">
        <v>478</v>
      </c>
      <c r="X102" s="13" t="s">
        <v>680</v>
      </c>
      <c r="Y102" s="13" t="s">
        <v>873</v>
      </c>
      <c r="Z102" s="13" t="s">
        <v>575</v>
      </c>
      <c r="AA102" s="73">
        <f>805/1800*100</f>
        <v>44.722222222222221</v>
      </c>
      <c r="AB102" s="184" t="s">
        <v>892</v>
      </c>
      <c r="AC102" s="184" t="s">
        <v>891</v>
      </c>
    </row>
    <row r="141" spans="1:5" s="44" customFormat="1" x14ac:dyDescent="0.25">
      <c r="A141" s="234" t="s">
        <v>311</v>
      </c>
      <c r="B141" s="234"/>
      <c r="C141" s="234"/>
      <c r="D141" s="234"/>
      <c r="E141" s="234"/>
    </row>
    <row r="142" spans="1:5" s="44" customFormat="1" x14ac:dyDescent="0.25">
      <c r="A142" s="234" t="s">
        <v>322</v>
      </c>
      <c r="B142" s="234"/>
      <c r="C142" s="234"/>
      <c r="D142" s="234"/>
      <c r="E142" s="234"/>
    </row>
    <row r="143" spans="1:5" s="44" customFormat="1" ht="22.5" x14ac:dyDescent="0.25">
      <c r="A143" s="4" t="s">
        <v>323</v>
      </c>
      <c r="B143" s="4" t="s">
        <v>308</v>
      </c>
      <c r="C143" s="4" t="s">
        <v>324</v>
      </c>
      <c r="D143" s="4" t="s">
        <v>307</v>
      </c>
      <c r="E143" s="4" t="s">
        <v>306</v>
      </c>
    </row>
    <row r="144" spans="1:5" s="44" customFormat="1" ht="22.5" x14ac:dyDescent="0.25">
      <c r="A144" s="4">
        <v>1</v>
      </c>
      <c r="B144" s="22">
        <v>890713</v>
      </c>
      <c r="C144" s="48" t="s">
        <v>325</v>
      </c>
      <c r="D144" s="4" t="s">
        <v>734</v>
      </c>
      <c r="E144" s="4" t="s">
        <v>735</v>
      </c>
    </row>
    <row r="147" spans="1:11" x14ac:dyDescent="0.25">
      <c r="A147" s="234" t="s">
        <v>311</v>
      </c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</row>
    <row r="148" spans="1:11" x14ac:dyDescent="0.25">
      <c r="A148" s="234" t="s">
        <v>310</v>
      </c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</row>
    <row r="149" spans="1:11" ht="22.5" x14ac:dyDescent="0.25">
      <c r="A149" s="4" t="s">
        <v>309</v>
      </c>
      <c r="B149" s="4" t="s">
        <v>308</v>
      </c>
      <c r="C149" s="4" t="s">
        <v>307</v>
      </c>
      <c r="D149" s="4" t="s">
        <v>306</v>
      </c>
      <c r="E149" s="4" t="s">
        <v>305</v>
      </c>
      <c r="F149" s="4" t="s">
        <v>303</v>
      </c>
      <c r="G149" s="4" t="s">
        <v>302</v>
      </c>
      <c r="H149" s="4" t="s">
        <v>301</v>
      </c>
      <c r="I149" s="4" t="s">
        <v>300</v>
      </c>
      <c r="J149" s="4" t="s">
        <v>299</v>
      </c>
      <c r="K149" s="4" t="s">
        <v>298</v>
      </c>
    </row>
    <row r="150" spans="1:11" ht="22.5" x14ac:dyDescent="0.25">
      <c r="A150" s="4">
        <v>1</v>
      </c>
      <c r="B150" s="4">
        <v>890713</v>
      </c>
      <c r="C150" s="4" t="s">
        <v>734</v>
      </c>
      <c r="D150" s="4" t="s">
        <v>735</v>
      </c>
      <c r="E150" s="4" t="s">
        <v>736</v>
      </c>
      <c r="F150" s="4" t="s">
        <v>37</v>
      </c>
      <c r="G150" s="4"/>
      <c r="H150" s="4" t="s">
        <v>41</v>
      </c>
      <c r="I150" s="6">
        <v>36065</v>
      </c>
      <c r="J150" s="4">
        <v>7297048854</v>
      </c>
      <c r="K150" s="4" t="s">
        <v>98</v>
      </c>
    </row>
  </sheetData>
  <mergeCells count="8">
    <mergeCell ref="A148:K148"/>
    <mergeCell ref="A1:N1"/>
    <mergeCell ref="A2:N2"/>
    <mergeCell ref="S4:U4"/>
    <mergeCell ref="V4:W4"/>
    <mergeCell ref="A141:E141"/>
    <mergeCell ref="A142:E142"/>
    <mergeCell ref="A147:K14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29" sqref="C29"/>
    </sheetView>
  </sheetViews>
  <sheetFormatPr defaultRowHeight="15" x14ac:dyDescent="0.25"/>
  <cols>
    <col min="1" max="1" width="5" style="3" customWidth="1"/>
    <col min="2" max="2" width="22.85546875" style="1" customWidth="1"/>
    <col min="3" max="3" width="26.85546875" customWidth="1"/>
    <col min="4" max="4" width="13" customWidth="1"/>
    <col min="5" max="5" width="14.28515625" hidden="1" customWidth="1"/>
    <col min="6" max="6" width="64.28515625" style="50" customWidth="1"/>
    <col min="7" max="7" width="12.28515625" hidden="1" customWidth="1"/>
    <col min="8" max="8" width="8.5703125" customWidth="1"/>
    <col min="11" max="11" width="12.42578125" customWidth="1"/>
    <col min="12" max="12" width="17.140625" customWidth="1"/>
  </cols>
  <sheetData>
    <row r="1" spans="1:7" x14ac:dyDescent="0.25">
      <c r="A1" s="238" t="s">
        <v>791</v>
      </c>
      <c r="B1" s="239"/>
      <c r="C1" s="239"/>
      <c r="D1" s="239"/>
      <c r="E1" s="239"/>
      <c r="F1" s="239"/>
      <c r="G1" s="239"/>
    </row>
    <row r="2" spans="1:7" ht="15.75" x14ac:dyDescent="0.25">
      <c r="B2" s="65" t="s">
        <v>320</v>
      </c>
      <c r="E2" s="15"/>
      <c r="F2" s="60"/>
    </row>
    <row r="3" spans="1:7" ht="22.5" x14ac:dyDescent="0.25">
      <c r="A3" s="114" t="s">
        <v>309</v>
      </c>
      <c r="B3" s="48" t="s">
        <v>307</v>
      </c>
      <c r="C3" s="48" t="s">
        <v>306</v>
      </c>
      <c r="D3" s="48" t="s">
        <v>790</v>
      </c>
      <c r="E3" s="48" t="s">
        <v>717</v>
      </c>
      <c r="F3" s="91" t="s">
        <v>456</v>
      </c>
      <c r="G3" s="92" t="s">
        <v>469</v>
      </c>
    </row>
    <row r="4" spans="1:7" ht="17.25" customHeight="1" x14ac:dyDescent="0.25">
      <c r="A4" s="115">
        <v>1</v>
      </c>
      <c r="B4" s="4" t="s">
        <v>388</v>
      </c>
      <c r="C4" s="4" t="s">
        <v>389</v>
      </c>
      <c r="D4" s="4">
        <v>9929640341</v>
      </c>
      <c r="E4" s="4">
        <v>9981303474</v>
      </c>
      <c r="F4" s="13" t="s">
        <v>664</v>
      </c>
      <c r="G4" s="73">
        <f>1155/1650*100</f>
        <v>70</v>
      </c>
    </row>
    <row r="5" spans="1:7" ht="17.25" customHeight="1" x14ac:dyDescent="0.25">
      <c r="A5" s="115">
        <v>2</v>
      </c>
      <c r="B5" s="4" t="s">
        <v>176</v>
      </c>
      <c r="C5" s="4" t="s">
        <v>175</v>
      </c>
      <c r="D5" s="4">
        <v>9680534274</v>
      </c>
      <c r="E5" s="4">
        <v>9784941306</v>
      </c>
      <c r="F5" s="13" t="s">
        <v>523</v>
      </c>
      <c r="G5" s="73">
        <f>1172/1900*100</f>
        <v>61.684210526315788</v>
      </c>
    </row>
    <row r="6" spans="1:7" ht="17.25" customHeight="1" x14ac:dyDescent="0.25">
      <c r="A6" s="115">
        <v>3</v>
      </c>
      <c r="B6" s="4" t="s">
        <v>391</v>
      </c>
      <c r="C6" s="4" t="s">
        <v>392</v>
      </c>
      <c r="D6" s="4">
        <v>7689865462</v>
      </c>
      <c r="E6" s="4" t="s">
        <v>674</v>
      </c>
      <c r="F6" s="13" t="s">
        <v>675</v>
      </c>
      <c r="G6" s="73">
        <f>1678/2125*100</f>
        <v>78.964705882352931</v>
      </c>
    </row>
    <row r="7" spans="1:7" ht="17.25" customHeight="1" x14ac:dyDescent="0.25">
      <c r="A7" s="115">
        <v>4</v>
      </c>
      <c r="B7" s="4" t="s">
        <v>291</v>
      </c>
      <c r="C7" s="4" t="s">
        <v>290</v>
      </c>
      <c r="D7" s="4">
        <v>7869235618</v>
      </c>
      <c r="E7" s="4">
        <v>6232785618</v>
      </c>
      <c r="F7" s="13" t="s">
        <v>709</v>
      </c>
      <c r="G7" s="73">
        <f>1251/1900*100</f>
        <v>65.84210526315789</v>
      </c>
    </row>
    <row r="8" spans="1:7" ht="17.25" customHeight="1" x14ac:dyDescent="0.25">
      <c r="A8" s="115">
        <v>5</v>
      </c>
      <c r="B8" s="4" t="s">
        <v>82</v>
      </c>
      <c r="C8" s="4" t="s">
        <v>81</v>
      </c>
      <c r="D8" s="4">
        <v>9929940975</v>
      </c>
      <c r="E8" s="4">
        <v>8278664230</v>
      </c>
      <c r="F8" s="13" t="s">
        <v>702</v>
      </c>
      <c r="G8" s="73">
        <f>1628/2125*100</f>
        <v>76.611764705882351</v>
      </c>
    </row>
    <row r="11" spans="1:7" x14ac:dyDescent="0.25">
      <c r="A11" s="116" t="s">
        <v>786</v>
      </c>
      <c r="B11" s="116"/>
      <c r="C11" s="116"/>
      <c r="D11" s="116"/>
      <c r="E11" s="116"/>
      <c r="F11" s="116"/>
      <c r="G11" s="116"/>
    </row>
    <row r="12" spans="1:7" x14ac:dyDescent="0.25">
      <c r="A12" s="302" t="s">
        <v>787</v>
      </c>
      <c r="B12" s="303"/>
      <c r="C12" s="303"/>
      <c r="D12" s="303"/>
      <c r="E12" s="303"/>
      <c r="F12" s="303"/>
      <c r="G12" s="303"/>
    </row>
    <row r="13" spans="1:7" ht="22.5" x14ac:dyDescent="0.25">
      <c r="A13" s="114" t="s">
        <v>763</v>
      </c>
      <c r="B13" s="48" t="s">
        <v>307</v>
      </c>
      <c r="C13" s="48" t="s">
        <v>306</v>
      </c>
      <c r="D13" s="48" t="s">
        <v>790</v>
      </c>
      <c r="E13" s="48" t="s">
        <v>764</v>
      </c>
      <c r="F13" s="117" t="s">
        <v>765</v>
      </c>
      <c r="G13" s="118" t="s">
        <v>766</v>
      </c>
    </row>
    <row r="14" spans="1:7" ht="17.25" customHeight="1" x14ac:dyDescent="0.25">
      <c r="A14" s="115">
        <v>1</v>
      </c>
      <c r="B14" s="4" t="s">
        <v>767</v>
      </c>
      <c r="C14" s="4" t="s">
        <v>768</v>
      </c>
      <c r="D14" s="4">
        <v>8619461039</v>
      </c>
      <c r="E14" s="86">
        <v>9887595122</v>
      </c>
      <c r="F14" s="86" t="s">
        <v>769</v>
      </c>
      <c r="G14" s="119">
        <v>0.752</v>
      </c>
    </row>
    <row r="15" spans="1:7" ht="17.25" customHeight="1" x14ac:dyDescent="0.25">
      <c r="A15" s="115">
        <v>2</v>
      </c>
      <c r="B15" s="4" t="s">
        <v>770</v>
      </c>
      <c r="C15" s="4" t="s">
        <v>771</v>
      </c>
      <c r="D15" s="4">
        <v>7023043919</v>
      </c>
      <c r="E15" s="86">
        <v>9829277862</v>
      </c>
      <c r="F15" s="86" t="s">
        <v>792</v>
      </c>
      <c r="G15" s="119">
        <v>0.4677</v>
      </c>
    </row>
    <row r="19" spans="1:7" x14ac:dyDescent="0.25">
      <c r="A19" s="304" t="s">
        <v>789</v>
      </c>
      <c r="B19" s="304"/>
      <c r="C19" s="304"/>
      <c r="D19" s="304"/>
      <c r="E19" s="304"/>
      <c r="F19" s="304"/>
      <c r="G19" s="5"/>
    </row>
    <row r="20" spans="1:7" x14ac:dyDescent="0.25">
      <c r="A20" s="302" t="s">
        <v>788</v>
      </c>
      <c r="B20" s="303"/>
      <c r="C20" s="303"/>
      <c r="D20" s="303"/>
      <c r="E20" s="303"/>
      <c r="F20" s="303"/>
      <c r="G20" s="5"/>
    </row>
    <row r="21" spans="1:7" ht="22.5" x14ac:dyDescent="0.25">
      <c r="A21" s="114" t="s">
        <v>763</v>
      </c>
      <c r="B21" s="48" t="s">
        <v>307</v>
      </c>
      <c r="C21" s="48" t="s">
        <v>306</v>
      </c>
      <c r="D21" s="48" t="s">
        <v>790</v>
      </c>
      <c r="E21" s="48" t="s">
        <v>764</v>
      </c>
      <c r="F21" s="117" t="s">
        <v>765</v>
      </c>
      <c r="G21" s="118" t="s">
        <v>766</v>
      </c>
    </row>
    <row r="22" spans="1:7" ht="17.25" customHeight="1" x14ac:dyDescent="0.25">
      <c r="A22" s="120">
        <v>1</v>
      </c>
      <c r="B22" s="4" t="s">
        <v>772</v>
      </c>
      <c r="C22" s="4" t="s">
        <v>773</v>
      </c>
      <c r="D22" s="4">
        <v>7737759730</v>
      </c>
      <c r="E22" s="86">
        <v>7891616786</v>
      </c>
      <c r="F22" s="12" t="s">
        <v>774</v>
      </c>
      <c r="G22" s="121">
        <v>0.76400000000000001</v>
      </c>
    </row>
    <row r="23" spans="1:7" ht="17.25" customHeight="1" x14ac:dyDescent="0.25">
      <c r="A23" s="120">
        <v>2</v>
      </c>
      <c r="B23" s="4" t="s">
        <v>775</v>
      </c>
      <c r="C23" s="4" t="s">
        <v>776</v>
      </c>
      <c r="D23" s="4">
        <v>9784757678</v>
      </c>
      <c r="E23" s="86">
        <v>7891616786</v>
      </c>
      <c r="F23" s="12" t="s">
        <v>774</v>
      </c>
      <c r="G23" s="121">
        <v>0.67600000000000005</v>
      </c>
    </row>
    <row r="24" spans="1:7" ht="17.25" customHeight="1" x14ac:dyDescent="0.25">
      <c r="A24" s="120">
        <v>3</v>
      </c>
      <c r="B24" s="4" t="s">
        <v>777</v>
      </c>
      <c r="C24" s="4" t="s">
        <v>778</v>
      </c>
      <c r="D24" s="4">
        <v>9667157010</v>
      </c>
      <c r="E24" s="86" t="s">
        <v>779</v>
      </c>
      <c r="F24" s="12" t="s">
        <v>780</v>
      </c>
      <c r="G24" s="121">
        <v>0.77800000000000002</v>
      </c>
    </row>
    <row r="25" spans="1:7" ht="17.25" customHeight="1" x14ac:dyDescent="0.25">
      <c r="A25" s="120">
        <v>4</v>
      </c>
      <c r="B25" s="4" t="s">
        <v>781</v>
      </c>
      <c r="C25" s="4" t="s">
        <v>782</v>
      </c>
      <c r="D25" s="4">
        <v>7742988344</v>
      </c>
      <c r="E25" s="86">
        <v>9694141344</v>
      </c>
      <c r="F25" s="12" t="s">
        <v>793</v>
      </c>
      <c r="G25" s="121">
        <v>0.78800000000000003</v>
      </c>
    </row>
    <row r="26" spans="1:7" ht="17.25" customHeight="1" x14ac:dyDescent="0.25">
      <c r="A26" s="120">
        <v>5</v>
      </c>
      <c r="B26" s="4" t="s">
        <v>783</v>
      </c>
      <c r="C26" s="4" t="s">
        <v>784</v>
      </c>
      <c r="D26" s="4">
        <v>9983007220</v>
      </c>
      <c r="E26" s="86">
        <v>6378647441</v>
      </c>
      <c r="F26" s="12" t="s">
        <v>785</v>
      </c>
      <c r="G26" s="121">
        <v>0.68</v>
      </c>
    </row>
  </sheetData>
  <mergeCells count="4">
    <mergeCell ref="A12:G12"/>
    <mergeCell ref="A19:F19"/>
    <mergeCell ref="A20:F20"/>
    <mergeCell ref="A1:G1"/>
  </mergeCells>
  <pageMargins left="0.70866141732283472" right="0.28999999999999998" top="0.3" bottom="0.32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J41" sqref="J41"/>
    </sheetView>
  </sheetViews>
  <sheetFormatPr defaultRowHeight="15" x14ac:dyDescent="0.25"/>
  <cols>
    <col min="1" max="1" width="5" style="3" customWidth="1"/>
    <col min="2" max="2" width="28.7109375" style="1" customWidth="1"/>
    <col min="3" max="3" width="28.28515625" customWidth="1"/>
    <col min="4" max="4" width="13.42578125" style="3" hidden="1" customWidth="1"/>
    <col min="5" max="5" width="1.85546875" style="3" hidden="1" customWidth="1"/>
    <col min="6" max="6" width="14.7109375" customWidth="1"/>
    <col min="7" max="7" width="15.85546875" customWidth="1"/>
    <col min="8" max="9" width="8.5703125" customWidth="1"/>
    <col min="10" max="10" width="12.42578125" customWidth="1"/>
    <col min="11" max="11" width="17.140625" customWidth="1"/>
  </cols>
  <sheetData>
    <row r="1" spans="1:7" x14ac:dyDescent="0.25">
      <c r="A1" s="238" t="s">
        <v>750</v>
      </c>
      <c r="B1" s="239"/>
      <c r="C1" s="239"/>
      <c r="D1" s="239"/>
      <c r="E1" s="239"/>
    </row>
    <row r="2" spans="1:7" x14ac:dyDescent="0.25">
      <c r="A2" s="240" t="s">
        <v>313</v>
      </c>
      <c r="B2" s="240"/>
      <c r="C2" s="240"/>
      <c r="D2" s="240"/>
      <c r="E2" s="240"/>
    </row>
    <row r="3" spans="1:7" ht="15.75" x14ac:dyDescent="0.25">
      <c r="B3" s="65" t="s">
        <v>320</v>
      </c>
    </row>
    <row r="4" spans="1:7" ht="22.5" customHeight="1" x14ac:dyDescent="0.25">
      <c r="A4" s="124" t="s">
        <v>309</v>
      </c>
      <c r="B4" s="4" t="s">
        <v>307</v>
      </c>
      <c r="C4" s="4" t="s">
        <v>306</v>
      </c>
      <c r="D4" s="4" t="s">
        <v>651</v>
      </c>
      <c r="E4" s="4" t="s">
        <v>717</v>
      </c>
      <c r="F4" s="235" t="s">
        <v>457</v>
      </c>
      <c r="G4" s="237"/>
    </row>
    <row r="5" spans="1:7" x14ac:dyDescent="0.25">
      <c r="A5" s="124">
        <v>1</v>
      </c>
      <c r="B5" s="4" t="s">
        <v>388</v>
      </c>
      <c r="C5" s="4" t="s">
        <v>389</v>
      </c>
      <c r="D5" s="4">
        <v>9929640341</v>
      </c>
      <c r="E5" s="4">
        <v>9981303474</v>
      </c>
      <c r="F5" s="13" t="s">
        <v>491</v>
      </c>
      <c r="G5" s="13" t="s">
        <v>492</v>
      </c>
    </row>
    <row r="6" spans="1:7" x14ac:dyDescent="0.25">
      <c r="A6" s="124">
        <v>2</v>
      </c>
      <c r="B6" s="4" t="s">
        <v>374</v>
      </c>
      <c r="C6" s="4" t="s">
        <v>375</v>
      </c>
      <c r="D6" s="4">
        <v>9252119044</v>
      </c>
      <c r="E6" s="4">
        <v>9462104674</v>
      </c>
      <c r="F6" s="13" t="s">
        <v>517</v>
      </c>
      <c r="G6" s="13" t="s">
        <v>720</v>
      </c>
    </row>
    <row r="7" spans="1:7" x14ac:dyDescent="0.25">
      <c r="A7" s="124">
        <v>3</v>
      </c>
      <c r="B7" s="4" t="s">
        <v>220</v>
      </c>
      <c r="C7" s="4" t="s">
        <v>219</v>
      </c>
      <c r="D7" s="84">
        <v>7023648871</v>
      </c>
      <c r="E7" s="4">
        <v>6367011544</v>
      </c>
      <c r="F7" s="13" t="s">
        <v>534</v>
      </c>
      <c r="G7" s="13" t="s">
        <v>720</v>
      </c>
    </row>
    <row r="8" spans="1:7" x14ac:dyDescent="0.25">
      <c r="A8" s="124">
        <v>4</v>
      </c>
      <c r="B8" s="4" t="s">
        <v>380</v>
      </c>
      <c r="C8" s="4" t="s">
        <v>381</v>
      </c>
      <c r="D8" s="4">
        <v>7742476655</v>
      </c>
      <c r="E8" s="4">
        <v>9166587166</v>
      </c>
      <c r="F8" s="13" t="s">
        <v>478</v>
      </c>
      <c r="G8" s="13" t="s">
        <v>720</v>
      </c>
    </row>
    <row r="9" spans="1:7" x14ac:dyDescent="0.25">
      <c r="A9" s="124">
        <v>5</v>
      </c>
      <c r="B9" s="4" t="s">
        <v>415</v>
      </c>
      <c r="C9" s="4" t="s">
        <v>416</v>
      </c>
      <c r="D9" s="4">
        <v>9166927640</v>
      </c>
      <c r="E9" s="4">
        <v>9950868051</v>
      </c>
      <c r="F9" s="13" t="s">
        <v>491</v>
      </c>
      <c r="G9" s="13" t="s">
        <v>492</v>
      </c>
    </row>
    <row r="10" spans="1:7" x14ac:dyDescent="0.25">
      <c r="A10" s="124">
        <v>6</v>
      </c>
      <c r="B10" s="4" t="s">
        <v>91</v>
      </c>
      <c r="C10" s="4" t="s">
        <v>90</v>
      </c>
      <c r="D10" s="4">
        <v>7976534944</v>
      </c>
      <c r="E10" s="4">
        <v>9460536480</v>
      </c>
      <c r="F10" s="13" t="s">
        <v>491</v>
      </c>
      <c r="G10" s="13" t="s">
        <v>492</v>
      </c>
    </row>
    <row r="11" spans="1:7" x14ac:dyDescent="0.25">
      <c r="A11" s="124">
        <v>7</v>
      </c>
      <c r="B11" s="4" t="s">
        <v>394</v>
      </c>
      <c r="C11" s="4" t="s">
        <v>395</v>
      </c>
      <c r="D11" s="4">
        <v>8000766101</v>
      </c>
      <c r="E11" s="4">
        <v>8561915415</v>
      </c>
      <c r="F11" s="13" t="s">
        <v>491</v>
      </c>
      <c r="G11" s="13" t="s">
        <v>492</v>
      </c>
    </row>
    <row r="12" spans="1:7" x14ac:dyDescent="0.25">
      <c r="A12" s="124">
        <v>8</v>
      </c>
      <c r="B12" s="4" t="s">
        <v>253</v>
      </c>
      <c r="C12" s="4" t="s">
        <v>252</v>
      </c>
      <c r="D12" s="4">
        <v>9413982755</v>
      </c>
      <c r="E12" s="4">
        <v>8824129713</v>
      </c>
      <c r="F12" s="13" t="s">
        <v>534</v>
      </c>
      <c r="G12" s="13" t="s">
        <v>720</v>
      </c>
    </row>
    <row r="13" spans="1:7" x14ac:dyDescent="0.25">
      <c r="A13" s="124">
        <v>9</v>
      </c>
      <c r="B13" s="4" t="s">
        <v>371</v>
      </c>
      <c r="C13" s="4" t="s">
        <v>372</v>
      </c>
      <c r="D13" s="4">
        <v>8619692902</v>
      </c>
      <c r="E13" s="4">
        <v>9602684653</v>
      </c>
      <c r="F13" s="13" t="s">
        <v>534</v>
      </c>
      <c r="G13" s="13" t="s">
        <v>496</v>
      </c>
    </row>
    <row r="14" spans="1:7" x14ac:dyDescent="0.25">
      <c r="A14" s="124">
        <v>10</v>
      </c>
      <c r="B14" s="4" t="s">
        <v>232</v>
      </c>
      <c r="C14" s="4" t="s">
        <v>231</v>
      </c>
      <c r="D14" s="4">
        <v>9829349155</v>
      </c>
      <c r="E14" s="4">
        <v>9799780081</v>
      </c>
      <c r="F14" s="13" t="s">
        <v>534</v>
      </c>
      <c r="G14" s="13" t="s">
        <v>720</v>
      </c>
    </row>
    <row r="15" spans="1:7" x14ac:dyDescent="0.25">
      <c r="A15" s="124">
        <v>11</v>
      </c>
      <c r="B15" s="4" t="s">
        <v>350</v>
      </c>
      <c r="C15" s="4" t="s">
        <v>351</v>
      </c>
      <c r="D15" s="4">
        <v>8306031102</v>
      </c>
      <c r="E15" s="4">
        <v>8058597830</v>
      </c>
      <c r="F15" s="13" t="s">
        <v>534</v>
      </c>
      <c r="G15" s="13" t="s">
        <v>720</v>
      </c>
    </row>
    <row r="16" spans="1:7" x14ac:dyDescent="0.25">
      <c r="A16" s="124">
        <v>12</v>
      </c>
      <c r="B16" s="4" t="s">
        <v>403</v>
      </c>
      <c r="C16" s="4" t="s">
        <v>404</v>
      </c>
      <c r="D16" s="4">
        <v>8529388751</v>
      </c>
      <c r="E16" s="4">
        <v>6376388751</v>
      </c>
      <c r="F16" s="13" t="s">
        <v>485</v>
      </c>
      <c r="G16" s="13" t="s">
        <v>483</v>
      </c>
    </row>
    <row r="17" spans="1:7" x14ac:dyDescent="0.25">
      <c r="A17" s="124">
        <v>13</v>
      </c>
      <c r="B17" s="4" t="s">
        <v>125</v>
      </c>
      <c r="C17" s="4" t="s">
        <v>124</v>
      </c>
      <c r="D17" s="4">
        <v>9351557300</v>
      </c>
      <c r="E17" s="4">
        <v>9672599024</v>
      </c>
      <c r="F17" s="87" t="s">
        <v>500</v>
      </c>
      <c r="G17" s="13" t="s">
        <v>720</v>
      </c>
    </row>
    <row r="18" spans="1:7" x14ac:dyDescent="0.25">
      <c r="A18" s="124">
        <v>14</v>
      </c>
      <c r="B18" s="4" t="s">
        <v>397</v>
      </c>
      <c r="C18" s="4" t="s">
        <v>398</v>
      </c>
      <c r="D18" s="4">
        <v>7014721990</v>
      </c>
      <c r="E18" s="4">
        <v>9461390063</v>
      </c>
      <c r="F18" s="13" t="s">
        <v>464</v>
      </c>
      <c r="G18" s="13" t="s">
        <v>463</v>
      </c>
    </row>
    <row r="19" spans="1:7" x14ac:dyDescent="0.25">
      <c r="A19" s="124">
        <v>15</v>
      </c>
      <c r="B19" s="4" t="s">
        <v>222</v>
      </c>
      <c r="C19" s="4" t="s">
        <v>221</v>
      </c>
      <c r="D19" s="4">
        <v>7852076967</v>
      </c>
      <c r="E19" s="4">
        <v>7742487488</v>
      </c>
      <c r="F19" s="13" t="s">
        <v>534</v>
      </c>
      <c r="G19" s="13" t="s">
        <v>720</v>
      </c>
    </row>
    <row r="20" spans="1:7" x14ac:dyDescent="0.25">
      <c r="A20" s="124">
        <v>16</v>
      </c>
      <c r="B20" s="4" t="s">
        <v>26</v>
      </c>
      <c r="C20" s="4" t="s">
        <v>25</v>
      </c>
      <c r="D20" s="4">
        <v>8290516908</v>
      </c>
      <c r="E20" s="4">
        <v>8094969968</v>
      </c>
      <c r="F20" s="12" t="s">
        <v>723</v>
      </c>
      <c r="G20" s="12" t="s">
        <v>724</v>
      </c>
    </row>
    <row r="21" spans="1:7" x14ac:dyDescent="0.25">
      <c r="A21" s="124">
        <v>17</v>
      </c>
      <c r="B21" s="4" t="s">
        <v>47</v>
      </c>
      <c r="C21" s="4" t="s">
        <v>46</v>
      </c>
      <c r="D21" s="4">
        <v>9602669890</v>
      </c>
      <c r="E21" s="4">
        <v>9828743890</v>
      </c>
      <c r="F21" s="13" t="s">
        <v>485</v>
      </c>
      <c r="G21" s="13" t="s">
        <v>484</v>
      </c>
    </row>
    <row r="22" spans="1:7" x14ac:dyDescent="0.25">
      <c r="A22" s="124">
        <v>18</v>
      </c>
      <c r="B22" s="4" t="s">
        <v>729</v>
      </c>
      <c r="C22" s="4" t="s">
        <v>369</v>
      </c>
      <c r="D22" s="4">
        <v>8003664142</v>
      </c>
      <c r="E22" s="4">
        <v>8696506061</v>
      </c>
      <c r="F22" s="13" t="s">
        <v>534</v>
      </c>
      <c r="G22" s="13" t="s">
        <v>720</v>
      </c>
    </row>
    <row r="23" spans="1:7" x14ac:dyDescent="0.25">
      <c r="A23" s="124">
        <v>19</v>
      </c>
      <c r="B23" s="4" t="s">
        <v>749</v>
      </c>
      <c r="C23" s="4" t="s">
        <v>732</v>
      </c>
      <c r="D23" s="94">
        <v>6376858846</v>
      </c>
      <c r="E23" s="95">
        <v>8278683660</v>
      </c>
      <c r="F23" s="13" t="s">
        <v>534</v>
      </c>
      <c r="G23" s="13" t="s">
        <v>720</v>
      </c>
    </row>
    <row r="24" spans="1:7" x14ac:dyDescent="0.25">
      <c r="A24" s="124">
        <v>20</v>
      </c>
      <c r="B24" s="4" t="s">
        <v>263</v>
      </c>
      <c r="C24" s="4" t="s">
        <v>187</v>
      </c>
      <c r="D24" s="4">
        <v>9799965463</v>
      </c>
      <c r="E24" s="4">
        <v>7877196538</v>
      </c>
      <c r="F24" s="13" t="s">
        <v>534</v>
      </c>
      <c r="G24" s="13" t="s">
        <v>720</v>
      </c>
    </row>
    <row r="25" spans="1:7" x14ac:dyDescent="0.25">
      <c r="A25" s="124">
        <v>21</v>
      </c>
      <c r="B25" s="4" t="s">
        <v>165</v>
      </c>
      <c r="C25" s="4" t="s">
        <v>164</v>
      </c>
      <c r="D25" s="4">
        <v>8949341357</v>
      </c>
      <c r="E25" s="4">
        <v>8107238729</v>
      </c>
      <c r="F25" s="13" t="s">
        <v>534</v>
      </c>
      <c r="G25" s="13" t="s">
        <v>720</v>
      </c>
    </row>
    <row r="26" spans="1:7" x14ac:dyDescent="0.25">
      <c r="A26" s="124">
        <v>22</v>
      </c>
      <c r="B26" s="4" t="s">
        <v>377</v>
      </c>
      <c r="C26" s="4" t="s">
        <v>378</v>
      </c>
      <c r="D26" s="4">
        <v>9928274638</v>
      </c>
      <c r="E26" s="4">
        <v>9024484679</v>
      </c>
      <c r="F26" s="13" t="s">
        <v>534</v>
      </c>
      <c r="G26" s="13" t="s">
        <v>720</v>
      </c>
    </row>
    <row r="27" spans="1:7" x14ac:dyDescent="0.25">
      <c r="A27" s="124">
        <v>23</v>
      </c>
      <c r="B27" s="4" t="s">
        <v>14</v>
      </c>
      <c r="C27" s="4" t="s">
        <v>13</v>
      </c>
      <c r="D27" s="4">
        <v>9413162081</v>
      </c>
      <c r="E27" s="4">
        <v>9351048083</v>
      </c>
      <c r="F27" s="12" t="s">
        <v>723</v>
      </c>
      <c r="G27" s="12" t="s">
        <v>724</v>
      </c>
    </row>
    <row r="28" spans="1:7" x14ac:dyDescent="0.25">
      <c r="A28" s="124">
        <v>24</v>
      </c>
      <c r="B28" s="4" t="s">
        <v>203</v>
      </c>
      <c r="C28" s="4" t="s">
        <v>202</v>
      </c>
      <c r="D28" s="4">
        <v>8690401263</v>
      </c>
      <c r="E28" s="4">
        <v>9799878353</v>
      </c>
      <c r="F28" s="13" t="s">
        <v>555</v>
      </c>
      <c r="G28" s="13" t="s">
        <v>720</v>
      </c>
    </row>
    <row r="29" spans="1:7" x14ac:dyDescent="0.25">
      <c r="A29" s="124">
        <v>25</v>
      </c>
      <c r="B29" s="4" t="s">
        <v>133</v>
      </c>
      <c r="C29" s="4" t="s">
        <v>132</v>
      </c>
      <c r="D29" s="4">
        <v>7412907921</v>
      </c>
      <c r="E29" s="4">
        <v>7877936220</v>
      </c>
      <c r="F29" s="13" t="s">
        <v>534</v>
      </c>
      <c r="G29" s="13" t="s">
        <v>555</v>
      </c>
    </row>
    <row r="30" spans="1:7" x14ac:dyDescent="0.25">
      <c r="A30" s="124">
        <v>26</v>
      </c>
      <c r="B30" s="4" t="s">
        <v>383</v>
      </c>
      <c r="C30" s="4" t="s">
        <v>384</v>
      </c>
      <c r="D30" s="4">
        <v>8949166360</v>
      </c>
      <c r="E30" s="4">
        <v>9772040991</v>
      </c>
      <c r="F30" s="13" t="s">
        <v>534</v>
      </c>
      <c r="G30" s="13" t="s">
        <v>720</v>
      </c>
    </row>
    <row r="31" spans="1:7" x14ac:dyDescent="0.25">
      <c r="A31" s="124">
        <v>27</v>
      </c>
      <c r="B31" s="4" t="s">
        <v>94</v>
      </c>
      <c r="C31" s="4" t="s">
        <v>93</v>
      </c>
      <c r="D31" s="4">
        <v>7877928343</v>
      </c>
      <c r="E31" s="4">
        <v>8290555374</v>
      </c>
      <c r="F31" s="13" t="s">
        <v>491</v>
      </c>
      <c r="G31" s="13" t="s">
        <v>492</v>
      </c>
    </row>
    <row r="32" spans="1:7" x14ac:dyDescent="0.25">
      <c r="A32" s="124">
        <v>28</v>
      </c>
      <c r="B32" s="4" t="s">
        <v>224</v>
      </c>
      <c r="C32" s="4" t="s">
        <v>25</v>
      </c>
      <c r="D32" s="4">
        <v>9529376646</v>
      </c>
      <c r="E32" s="4">
        <v>6376631539</v>
      </c>
      <c r="F32" s="13" t="s">
        <v>534</v>
      </c>
      <c r="G32" s="13" t="s">
        <v>720</v>
      </c>
    </row>
    <row r="33" spans="1:7" x14ac:dyDescent="0.25">
      <c r="A33" s="124">
        <v>29</v>
      </c>
      <c r="B33" s="4" t="s">
        <v>176</v>
      </c>
      <c r="C33" s="4" t="s">
        <v>175</v>
      </c>
      <c r="D33" s="4">
        <v>9680534274</v>
      </c>
      <c r="E33" s="4">
        <v>9784941306</v>
      </c>
      <c r="F33" s="13" t="s">
        <v>534</v>
      </c>
      <c r="G33" s="13" t="s">
        <v>720</v>
      </c>
    </row>
    <row r="34" spans="1:7" x14ac:dyDescent="0.25">
      <c r="A34" s="124">
        <v>30</v>
      </c>
      <c r="B34" s="4" t="s">
        <v>151</v>
      </c>
      <c r="C34" s="4" t="s">
        <v>150</v>
      </c>
      <c r="D34" s="4">
        <v>9610245955</v>
      </c>
      <c r="E34" s="4">
        <v>6378017153</v>
      </c>
      <c r="F34" s="13" t="s">
        <v>479</v>
      </c>
      <c r="G34" s="13" t="s">
        <v>720</v>
      </c>
    </row>
    <row r="35" spans="1:7" x14ac:dyDescent="0.25">
      <c r="A35" s="124">
        <v>31</v>
      </c>
      <c r="B35" s="4" t="s">
        <v>131</v>
      </c>
      <c r="C35" s="4" t="s">
        <v>130</v>
      </c>
      <c r="D35" s="4">
        <v>7877166624</v>
      </c>
      <c r="E35" s="4">
        <v>9549628981</v>
      </c>
      <c r="F35" s="13" t="s">
        <v>478</v>
      </c>
      <c r="G35" s="13" t="s">
        <v>720</v>
      </c>
    </row>
    <row r="36" spans="1:7" x14ac:dyDescent="0.25">
      <c r="A36" s="124">
        <v>32</v>
      </c>
      <c r="B36" s="4" t="s">
        <v>400</v>
      </c>
      <c r="C36" s="4" t="s">
        <v>401</v>
      </c>
      <c r="D36" s="4">
        <v>9602197442</v>
      </c>
      <c r="E36" s="4">
        <v>6376604549</v>
      </c>
      <c r="F36" s="13" t="s">
        <v>485</v>
      </c>
      <c r="G36" s="13" t="s">
        <v>483</v>
      </c>
    </row>
    <row r="37" spans="1:7" x14ac:dyDescent="0.25">
      <c r="A37" s="124">
        <v>33</v>
      </c>
      <c r="B37" s="4" t="s">
        <v>249</v>
      </c>
      <c r="C37" s="4" t="s">
        <v>248</v>
      </c>
      <c r="D37" s="4">
        <v>9001912704</v>
      </c>
      <c r="E37" s="4">
        <v>9928469637</v>
      </c>
      <c r="F37" s="13" t="s">
        <v>534</v>
      </c>
      <c r="G37" s="13" t="s">
        <v>720</v>
      </c>
    </row>
    <row r="38" spans="1:7" x14ac:dyDescent="0.25">
      <c r="A38" s="124">
        <v>34</v>
      </c>
      <c r="B38" s="4" t="s">
        <v>170</v>
      </c>
      <c r="C38" s="4" t="s">
        <v>169</v>
      </c>
      <c r="D38" s="4">
        <v>7023713069</v>
      </c>
      <c r="E38" s="4">
        <v>7665413859</v>
      </c>
      <c r="F38" s="13" t="s">
        <v>534</v>
      </c>
      <c r="G38" s="13" t="s">
        <v>720</v>
      </c>
    </row>
    <row r="39" spans="1:7" x14ac:dyDescent="0.25">
      <c r="A39" s="124">
        <v>35</v>
      </c>
      <c r="B39" s="4" t="s">
        <v>386</v>
      </c>
      <c r="C39" s="4" t="s">
        <v>25</v>
      </c>
      <c r="D39" s="4">
        <v>8890272830</v>
      </c>
      <c r="E39" s="4">
        <v>6353786154</v>
      </c>
      <c r="F39" s="13" t="s">
        <v>534</v>
      </c>
      <c r="G39" s="13" t="s">
        <v>720</v>
      </c>
    </row>
    <row r="40" spans="1:7" x14ac:dyDescent="0.25">
      <c r="A40" s="124">
        <v>36</v>
      </c>
      <c r="B40" s="4" t="s">
        <v>244</v>
      </c>
      <c r="C40" s="4" t="s">
        <v>243</v>
      </c>
      <c r="D40" s="4">
        <v>9636077729</v>
      </c>
      <c r="E40" s="4">
        <v>9928024317</v>
      </c>
      <c r="F40" s="13" t="s">
        <v>555</v>
      </c>
      <c r="G40" s="13" t="s">
        <v>720</v>
      </c>
    </row>
    <row r="41" spans="1:7" x14ac:dyDescent="0.25">
      <c r="A41" s="124">
        <v>37</v>
      </c>
      <c r="B41" s="4" t="s">
        <v>257</v>
      </c>
      <c r="C41" s="4" t="s">
        <v>256</v>
      </c>
      <c r="D41" s="4">
        <v>7976799320</v>
      </c>
      <c r="E41" s="4">
        <v>9664215652</v>
      </c>
      <c r="F41" s="13" t="s">
        <v>534</v>
      </c>
      <c r="G41" s="13" t="s">
        <v>720</v>
      </c>
    </row>
    <row r="42" spans="1:7" x14ac:dyDescent="0.25">
      <c r="A42" s="124">
        <v>38</v>
      </c>
      <c r="B42" s="4" t="s">
        <v>260</v>
      </c>
      <c r="C42" s="4" t="s">
        <v>259</v>
      </c>
      <c r="D42" s="4">
        <v>8764026850</v>
      </c>
      <c r="E42" s="4">
        <v>9829128769</v>
      </c>
      <c r="F42" s="13" t="s">
        <v>534</v>
      </c>
      <c r="G42" s="13" t="s">
        <v>720</v>
      </c>
    </row>
    <row r="43" spans="1:7" x14ac:dyDescent="0.25">
      <c r="A43" s="124">
        <v>39</v>
      </c>
      <c r="B43" s="4" t="s">
        <v>358</v>
      </c>
      <c r="C43" s="4" t="s">
        <v>359</v>
      </c>
      <c r="D43" s="4">
        <v>7742616694</v>
      </c>
      <c r="E43" s="4">
        <v>9001330484</v>
      </c>
      <c r="F43" s="13" t="s">
        <v>534</v>
      </c>
      <c r="G43" s="13" t="s">
        <v>720</v>
      </c>
    </row>
    <row r="44" spans="1:7" x14ac:dyDescent="0.25">
      <c r="A44" s="124">
        <v>40</v>
      </c>
      <c r="B44" s="4" t="s">
        <v>154</v>
      </c>
      <c r="C44" s="4" t="s">
        <v>153</v>
      </c>
      <c r="D44" s="4">
        <v>8769357502</v>
      </c>
      <c r="E44" s="4">
        <v>9829082234</v>
      </c>
      <c r="F44" s="13" t="s">
        <v>517</v>
      </c>
      <c r="G44" s="13" t="s">
        <v>720</v>
      </c>
    </row>
    <row r="45" spans="1:7" x14ac:dyDescent="0.25">
      <c r="A45" s="124">
        <v>41</v>
      </c>
      <c r="B45" s="4" t="s">
        <v>285</v>
      </c>
      <c r="C45" s="4" t="s">
        <v>246</v>
      </c>
      <c r="D45" s="4">
        <v>9636538870</v>
      </c>
      <c r="E45" s="4">
        <v>9950537470</v>
      </c>
      <c r="F45" s="13" t="s">
        <v>534</v>
      </c>
      <c r="G45" s="13" t="s">
        <v>720</v>
      </c>
    </row>
    <row r="46" spans="1:7" x14ac:dyDescent="0.25">
      <c r="A46" s="124">
        <v>42</v>
      </c>
      <c r="B46" s="4" t="s">
        <v>70</v>
      </c>
      <c r="C46" s="4" t="s">
        <v>69</v>
      </c>
      <c r="D46" s="4">
        <v>9530343444</v>
      </c>
      <c r="E46" s="4">
        <v>7822995555</v>
      </c>
      <c r="F46" s="13" t="s">
        <v>491</v>
      </c>
      <c r="G46" s="13" t="s">
        <v>492</v>
      </c>
    </row>
    <row r="47" spans="1:7" x14ac:dyDescent="0.25">
      <c r="A47" s="124">
        <v>43</v>
      </c>
      <c r="B47" s="4" t="s">
        <v>52</v>
      </c>
      <c r="C47" s="4" t="s">
        <v>51</v>
      </c>
      <c r="D47" s="4">
        <v>7297003644</v>
      </c>
      <c r="E47" s="4">
        <v>9680266210</v>
      </c>
      <c r="F47" s="13" t="s">
        <v>491</v>
      </c>
      <c r="G47" s="13" t="s">
        <v>492</v>
      </c>
    </row>
    <row r="48" spans="1:7" x14ac:dyDescent="0.25">
      <c r="A48" s="124">
        <v>44</v>
      </c>
      <c r="B48" s="4" t="s">
        <v>97</v>
      </c>
      <c r="C48" s="4" t="s">
        <v>96</v>
      </c>
      <c r="D48" s="4">
        <v>9982082063</v>
      </c>
      <c r="E48" s="4">
        <v>9414732063</v>
      </c>
      <c r="F48" s="13" t="s">
        <v>483</v>
      </c>
      <c r="G48" s="13" t="s">
        <v>485</v>
      </c>
    </row>
    <row r="49" spans="1:7" x14ac:dyDescent="0.25">
      <c r="A49" s="124">
        <v>45</v>
      </c>
      <c r="B49" s="4" t="s">
        <v>424</v>
      </c>
      <c r="C49" s="4" t="s">
        <v>425</v>
      </c>
      <c r="D49" s="4">
        <v>8690870686</v>
      </c>
      <c r="E49" s="4">
        <v>9509580519</v>
      </c>
      <c r="F49" s="12" t="s">
        <v>723</v>
      </c>
      <c r="G49" s="12" t="s">
        <v>724</v>
      </c>
    </row>
    <row r="50" spans="1:7" ht="22.5" x14ac:dyDescent="0.25">
      <c r="A50" s="124">
        <v>46</v>
      </c>
      <c r="B50" s="4" t="s">
        <v>391</v>
      </c>
      <c r="C50" s="4" t="s">
        <v>392</v>
      </c>
      <c r="D50" s="4">
        <v>7689865462</v>
      </c>
      <c r="E50" s="4" t="s">
        <v>674</v>
      </c>
      <c r="F50" s="13" t="s">
        <v>485</v>
      </c>
      <c r="G50" s="13" t="s">
        <v>484</v>
      </c>
    </row>
    <row r="51" spans="1:7" x14ac:dyDescent="0.25">
      <c r="A51" s="124">
        <v>47</v>
      </c>
      <c r="B51" s="4" t="s">
        <v>748</v>
      </c>
      <c r="C51" s="4" t="s">
        <v>738</v>
      </c>
      <c r="D51" s="4">
        <v>7425023892</v>
      </c>
      <c r="E51" s="97">
        <v>9929423892</v>
      </c>
      <c r="F51" s="13" t="s">
        <v>485</v>
      </c>
      <c r="G51" s="13" t="s">
        <v>483</v>
      </c>
    </row>
    <row r="52" spans="1:7" x14ac:dyDescent="0.25">
      <c r="A52" s="124">
        <v>48</v>
      </c>
      <c r="B52" s="4" t="s">
        <v>79</v>
      </c>
      <c r="C52" s="4" t="s">
        <v>78</v>
      </c>
      <c r="D52" s="4">
        <v>9929530242</v>
      </c>
      <c r="E52" s="4">
        <v>6378467969</v>
      </c>
      <c r="F52" s="13" t="s">
        <v>483</v>
      </c>
      <c r="G52" s="13" t="s">
        <v>485</v>
      </c>
    </row>
    <row r="53" spans="1:7" x14ac:dyDescent="0.25">
      <c r="A53" s="124">
        <v>49</v>
      </c>
      <c r="B53" s="4" t="s">
        <v>278</v>
      </c>
      <c r="C53" s="4" t="s">
        <v>277</v>
      </c>
      <c r="D53" s="4">
        <v>9602864264</v>
      </c>
      <c r="E53" s="4">
        <v>8769938460</v>
      </c>
      <c r="F53" s="13" t="s">
        <v>555</v>
      </c>
      <c r="G53" s="13" t="s">
        <v>720</v>
      </c>
    </row>
    <row r="54" spans="1:7" x14ac:dyDescent="0.25">
      <c r="A54" s="125"/>
      <c r="B54" s="42"/>
      <c r="C54" s="42"/>
      <c r="D54" s="42"/>
      <c r="E54" s="42"/>
      <c r="F54" s="126"/>
      <c r="G54" s="126"/>
    </row>
    <row r="55" spans="1:7" x14ac:dyDescent="0.25">
      <c r="A55" s="125"/>
      <c r="B55" s="42"/>
      <c r="C55" s="42"/>
      <c r="D55" s="42"/>
      <c r="E55" s="42"/>
      <c r="F55" s="126"/>
      <c r="G55" s="126"/>
    </row>
    <row r="56" spans="1:7" x14ac:dyDescent="0.25">
      <c r="A56" s="124">
        <v>50</v>
      </c>
      <c r="B56" s="4" t="s">
        <v>209</v>
      </c>
      <c r="C56" s="4" t="s">
        <v>208</v>
      </c>
      <c r="D56" s="4">
        <v>9057269947</v>
      </c>
      <c r="E56" s="4">
        <v>7891952838</v>
      </c>
      <c r="F56" s="13" t="s">
        <v>534</v>
      </c>
      <c r="G56" s="13" t="s">
        <v>555</v>
      </c>
    </row>
    <row r="57" spans="1:7" x14ac:dyDescent="0.25">
      <c r="A57" s="124">
        <v>51</v>
      </c>
      <c r="B57" s="4" t="s">
        <v>139</v>
      </c>
      <c r="C57" s="4" t="s">
        <v>138</v>
      </c>
      <c r="D57" s="4">
        <v>9664422951</v>
      </c>
      <c r="E57" s="4">
        <v>9667034366</v>
      </c>
      <c r="F57" s="13" t="s">
        <v>479</v>
      </c>
      <c r="G57" s="13" t="s">
        <v>720</v>
      </c>
    </row>
    <row r="58" spans="1:7" x14ac:dyDescent="0.25">
      <c r="A58" s="124">
        <v>52</v>
      </c>
      <c r="B58" s="4" t="s">
        <v>29</v>
      </c>
      <c r="C58" s="4" t="s">
        <v>28</v>
      </c>
      <c r="D58" s="4">
        <v>7976045480</v>
      </c>
      <c r="E58" s="4">
        <v>7737905966</v>
      </c>
      <c r="F58" s="12" t="s">
        <v>723</v>
      </c>
      <c r="G58" s="12" t="s">
        <v>724</v>
      </c>
    </row>
    <row r="59" spans="1:7" x14ac:dyDescent="0.25">
      <c r="A59" s="124">
        <v>53</v>
      </c>
      <c r="B59" s="4" t="s">
        <v>217</v>
      </c>
      <c r="C59" s="4" t="s">
        <v>216</v>
      </c>
      <c r="D59" s="4">
        <v>9829474875</v>
      </c>
      <c r="E59" s="4">
        <v>8003956850</v>
      </c>
      <c r="F59" s="13" t="s">
        <v>534</v>
      </c>
      <c r="G59" s="13" t="s">
        <v>720</v>
      </c>
    </row>
    <row r="60" spans="1:7" x14ac:dyDescent="0.25">
      <c r="A60" s="124">
        <v>54</v>
      </c>
      <c r="B60" s="4" t="s">
        <v>148</v>
      </c>
      <c r="C60" s="4" t="s">
        <v>147</v>
      </c>
      <c r="D60" s="4">
        <v>7014508394</v>
      </c>
      <c r="E60" s="4">
        <v>9636555221</v>
      </c>
      <c r="F60" s="13" t="s">
        <v>534</v>
      </c>
      <c r="G60" s="13" t="s">
        <v>720</v>
      </c>
    </row>
    <row r="61" spans="1:7" x14ac:dyDescent="0.25">
      <c r="A61" s="124">
        <v>55</v>
      </c>
      <c r="B61" s="4" t="s">
        <v>235</v>
      </c>
      <c r="C61" s="4" t="s">
        <v>234</v>
      </c>
      <c r="D61" s="4">
        <v>9024214198</v>
      </c>
      <c r="E61" s="4">
        <v>7375081994</v>
      </c>
      <c r="F61" s="13" t="s">
        <v>534</v>
      </c>
      <c r="G61" s="13" t="s">
        <v>720</v>
      </c>
    </row>
    <row r="62" spans="1:7" x14ac:dyDescent="0.25">
      <c r="A62" s="124">
        <v>56</v>
      </c>
      <c r="B62" s="4" t="s">
        <v>142</v>
      </c>
      <c r="C62" s="4" t="s">
        <v>141</v>
      </c>
      <c r="D62" s="4">
        <v>7300309153</v>
      </c>
      <c r="E62" s="4">
        <v>9799047734</v>
      </c>
      <c r="F62" s="13" t="s">
        <v>534</v>
      </c>
      <c r="G62" s="13" t="s">
        <v>720</v>
      </c>
    </row>
    <row r="63" spans="1:7" x14ac:dyDescent="0.25">
      <c r="A63" s="124">
        <v>57</v>
      </c>
      <c r="B63" s="4" t="s">
        <v>11</v>
      </c>
      <c r="C63" s="4" t="s">
        <v>10</v>
      </c>
      <c r="D63" s="4">
        <v>7412881060</v>
      </c>
      <c r="E63" s="4">
        <v>9829773631</v>
      </c>
      <c r="F63" s="12" t="s">
        <v>723</v>
      </c>
      <c r="G63" s="12" t="s">
        <v>724</v>
      </c>
    </row>
    <row r="64" spans="1:7" x14ac:dyDescent="0.25">
      <c r="A64" s="124">
        <v>58</v>
      </c>
      <c r="B64" s="4" t="s">
        <v>276</v>
      </c>
      <c r="C64" s="4" t="s">
        <v>275</v>
      </c>
      <c r="D64" s="4">
        <v>7357111547</v>
      </c>
      <c r="E64" s="4">
        <v>9829774165</v>
      </c>
      <c r="F64" s="13" t="s">
        <v>517</v>
      </c>
      <c r="G64" s="13" t="s">
        <v>720</v>
      </c>
    </row>
    <row r="65" spans="1:7" x14ac:dyDescent="0.25">
      <c r="A65" s="124">
        <v>59</v>
      </c>
      <c r="B65" s="4" t="s">
        <v>113</v>
      </c>
      <c r="C65" s="4" t="s">
        <v>112</v>
      </c>
      <c r="D65" s="4">
        <v>8875615175</v>
      </c>
      <c r="E65" s="4">
        <v>9887088491</v>
      </c>
      <c r="F65" s="13" t="s">
        <v>534</v>
      </c>
      <c r="G65" s="13" t="s">
        <v>720</v>
      </c>
    </row>
    <row r="66" spans="1:7" x14ac:dyDescent="0.25">
      <c r="A66" s="124">
        <v>60</v>
      </c>
      <c r="B66" s="4" t="s">
        <v>280</v>
      </c>
      <c r="C66" s="4" t="s">
        <v>275</v>
      </c>
      <c r="D66" s="4">
        <v>9649203023</v>
      </c>
      <c r="E66" s="4">
        <v>9928501329</v>
      </c>
      <c r="F66" s="13" t="s">
        <v>534</v>
      </c>
      <c r="G66" s="13" t="s">
        <v>720</v>
      </c>
    </row>
    <row r="67" spans="1:7" x14ac:dyDescent="0.25">
      <c r="A67" s="124">
        <v>61</v>
      </c>
      <c r="B67" s="4" t="s">
        <v>76</v>
      </c>
      <c r="C67" s="4" t="s">
        <v>75</v>
      </c>
      <c r="D67" s="4">
        <v>9352787279</v>
      </c>
      <c r="E67" s="4">
        <v>9414194320</v>
      </c>
      <c r="F67" s="13" t="s">
        <v>485</v>
      </c>
      <c r="G67" s="13" t="s">
        <v>486</v>
      </c>
    </row>
    <row r="68" spans="1:7" x14ac:dyDescent="0.25">
      <c r="A68" s="124">
        <v>62</v>
      </c>
      <c r="B68" s="4" t="s">
        <v>355</v>
      </c>
      <c r="C68" s="4" t="s">
        <v>356</v>
      </c>
      <c r="D68" s="4">
        <v>8385064001</v>
      </c>
      <c r="E68" s="4">
        <v>6377991413</v>
      </c>
      <c r="F68" s="13" t="s">
        <v>534</v>
      </c>
      <c r="G68" s="13" t="s">
        <v>720</v>
      </c>
    </row>
    <row r="69" spans="1:7" x14ac:dyDescent="0.25">
      <c r="A69" s="124">
        <v>63</v>
      </c>
      <c r="B69" s="4" t="s">
        <v>230</v>
      </c>
      <c r="C69" s="4" t="s">
        <v>229</v>
      </c>
      <c r="D69" s="4">
        <v>9672037480</v>
      </c>
      <c r="E69" s="4">
        <v>6367994747</v>
      </c>
      <c r="F69" s="13" t="s">
        <v>534</v>
      </c>
      <c r="G69" s="13" t="s">
        <v>720</v>
      </c>
    </row>
    <row r="70" spans="1:7" x14ac:dyDescent="0.25">
      <c r="A70" s="124">
        <v>64</v>
      </c>
      <c r="B70" s="4" t="s">
        <v>179</v>
      </c>
      <c r="C70" s="4" t="s">
        <v>178</v>
      </c>
      <c r="D70" s="4">
        <v>9828770632</v>
      </c>
      <c r="E70" s="4">
        <v>8003131592</v>
      </c>
      <c r="F70" s="13" t="s">
        <v>517</v>
      </c>
      <c r="G70" s="13" t="s">
        <v>720</v>
      </c>
    </row>
    <row r="71" spans="1:7" x14ac:dyDescent="0.25">
      <c r="A71" s="124">
        <v>65</v>
      </c>
      <c r="B71" s="4" t="s">
        <v>227</v>
      </c>
      <c r="C71" s="4" t="s">
        <v>226</v>
      </c>
      <c r="D71" s="4">
        <v>8000544587</v>
      </c>
      <c r="E71" s="86">
        <v>998920440</v>
      </c>
      <c r="F71" s="13" t="s">
        <v>555</v>
      </c>
      <c r="G71" s="13" t="s">
        <v>720</v>
      </c>
    </row>
    <row r="72" spans="1:7" x14ac:dyDescent="0.25">
      <c r="A72" s="124">
        <v>66</v>
      </c>
      <c r="B72" s="4" t="s">
        <v>6</v>
      </c>
      <c r="C72" s="4" t="s">
        <v>5</v>
      </c>
      <c r="D72" s="4">
        <v>8690331181</v>
      </c>
      <c r="E72" s="4">
        <v>9116569449</v>
      </c>
      <c r="F72" s="12" t="s">
        <v>723</v>
      </c>
      <c r="G72" s="12" t="s">
        <v>724</v>
      </c>
    </row>
    <row r="73" spans="1:7" x14ac:dyDescent="0.25">
      <c r="A73" s="124">
        <v>67</v>
      </c>
      <c r="B73" s="4" t="s">
        <v>197</v>
      </c>
      <c r="C73" s="4" t="s">
        <v>196</v>
      </c>
      <c r="D73" s="4">
        <v>9602929982</v>
      </c>
      <c r="E73" s="4">
        <v>8824957005</v>
      </c>
      <c r="F73" s="13" t="s">
        <v>534</v>
      </c>
      <c r="G73" s="13" t="s">
        <v>720</v>
      </c>
    </row>
    <row r="74" spans="1:7" ht="22.5" x14ac:dyDescent="0.25">
      <c r="A74" s="124">
        <v>68</v>
      </c>
      <c r="B74" s="4" t="s">
        <v>101</v>
      </c>
      <c r="C74" s="4" t="s">
        <v>100</v>
      </c>
      <c r="D74" s="4">
        <v>9414617229</v>
      </c>
      <c r="E74" s="4" t="s">
        <v>674</v>
      </c>
      <c r="F74" s="13" t="s">
        <v>517</v>
      </c>
      <c r="G74" s="13" t="s">
        <v>555</v>
      </c>
    </row>
    <row r="75" spans="1:7" x14ac:dyDescent="0.25">
      <c r="A75" s="124">
        <v>69</v>
      </c>
      <c r="B75" s="4" t="s">
        <v>238</v>
      </c>
      <c r="C75" s="4" t="s">
        <v>237</v>
      </c>
      <c r="D75" s="4">
        <v>8003521990</v>
      </c>
      <c r="E75" s="4">
        <v>6377226132</v>
      </c>
      <c r="F75" s="13" t="s">
        <v>458</v>
      </c>
      <c r="G75" s="13" t="s">
        <v>720</v>
      </c>
    </row>
    <row r="76" spans="1:7" x14ac:dyDescent="0.25">
      <c r="A76" s="124">
        <v>70</v>
      </c>
      <c r="B76" s="4" t="s">
        <v>751</v>
      </c>
      <c r="C76" s="4" t="s">
        <v>752</v>
      </c>
      <c r="D76" s="4">
        <v>9680299038</v>
      </c>
      <c r="E76" s="4">
        <v>9549004644</v>
      </c>
      <c r="F76" s="13" t="s">
        <v>458</v>
      </c>
      <c r="G76" s="13" t="s">
        <v>720</v>
      </c>
    </row>
    <row r="77" spans="1:7" x14ac:dyDescent="0.25">
      <c r="A77" s="124">
        <v>71</v>
      </c>
      <c r="B77" s="4" t="s">
        <v>173</v>
      </c>
      <c r="C77" s="4" t="s">
        <v>172</v>
      </c>
      <c r="D77" s="4">
        <v>9982102287</v>
      </c>
      <c r="E77" s="4">
        <v>9587080811</v>
      </c>
      <c r="F77" s="13" t="s">
        <v>534</v>
      </c>
      <c r="G77" s="13" t="s">
        <v>478</v>
      </c>
    </row>
    <row r="78" spans="1:7" x14ac:dyDescent="0.25">
      <c r="A78" s="124">
        <v>72</v>
      </c>
      <c r="B78" s="4" t="s">
        <v>167</v>
      </c>
      <c r="C78" s="4" t="s">
        <v>166</v>
      </c>
      <c r="D78" s="4">
        <v>8003584682</v>
      </c>
      <c r="E78" s="4">
        <v>7297828970</v>
      </c>
      <c r="F78" s="13" t="s">
        <v>534</v>
      </c>
      <c r="G78" s="13" t="s">
        <v>720</v>
      </c>
    </row>
    <row r="79" spans="1:7" x14ac:dyDescent="0.25">
      <c r="A79" s="124">
        <v>73</v>
      </c>
      <c r="B79" s="4" t="s">
        <v>145</v>
      </c>
      <c r="C79" s="4" t="s">
        <v>144</v>
      </c>
      <c r="D79" s="4">
        <v>7424893508</v>
      </c>
      <c r="E79" s="4">
        <v>9610931008</v>
      </c>
      <c r="F79" s="13" t="s">
        <v>534</v>
      </c>
      <c r="G79" s="13" t="s">
        <v>720</v>
      </c>
    </row>
    <row r="80" spans="1:7" x14ac:dyDescent="0.25">
      <c r="A80" s="124">
        <v>74</v>
      </c>
      <c r="B80" s="4" t="s">
        <v>214</v>
      </c>
      <c r="C80" s="4" t="s">
        <v>213</v>
      </c>
      <c r="D80" s="4">
        <v>8005802732</v>
      </c>
      <c r="E80" s="4">
        <v>9602228297</v>
      </c>
      <c r="F80" s="13" t="s">
        <v>534</v>
      </c>
      <c r="G80" s="13" t="s">
        <v>720</v>
      </c>
    </row>
    <row r="81" spans="1:7" x14ac:dyDescent="0.25">
      <c r="A81" s="124">
        <v>75</v>
      </c>
      <c r="B81" s="4" t="s">
        <v>200</v>
      </c>
      <c r="C81" s="4" t="s">
        <v>199</v>
      </c>
      <c r="D81" s="4">
        <v>9929262821</v>
      </c>
      <c r="E81" s="4">
        <v>6378404107</v>
      </c>
      <c r="F81" s="13" t="s">
        <v>534</v>
      </c>
      <c r="G81" s="13" t="s">
        <v>500</v>
      </c>
    </row>
    <row r="82" spans="1:7" x14ac:dyDescent="0.25">
      <c r="A82" s="124">
        <v>76</v>
      </c>
      <c r="B82" s="4" t="s">
        <v>288</v>
      </c>
      <c r="C82" s="4" t="s">
        <v>287</v>
      </c>
      <c r="D82" s="4">
        <v>8696193371</v>
      </c>
      <c r="E82" s="4">
        <v>8696618088</v>
      </c>
      <c r="F82" s="13" t="s">
        <v>534</v>
      </c>
      <c r="G82" s="13" t="s">
        <v>720</v>
      </c>
    </row>
    <row r="83" spans="1:7" x14ac:dyDescent="0.25">
      <c r="A83" s="124">
        <v>77</v>
      </c>
      <c r="B83" s="4" t="s">
        <v>412</v>
      </c>
      <c r="C83" s="4" t="s">
        <v>413</v>
      </c>
      <c r="D83" s="4">
        <v>9166081338</v>
      </c>
      <c r="E83" s="4">
        <v>6378994838</v>
      </c>
      <c r="F83" s="13" t="s">
        <v>491</v>
      </c>
      <c r="G83" s="13" t="s">
        <v>492</v>
      </c>
    </row>
    <row r="84" spans="1:7" x14ac:dyDescent="0.25">
      <c r="A84" s="124">
        <v>78</v>
      </c>
      <c r="B84" s="4" t="s">
        <v>247</v>
      </c>
      <c r="C84" s="4" t="s">
        <v>246</v>
      </c>
      <c r="D84" s="4">
        <v>8949915240</v>
      </c>
      <c r="E84" s="4">
        <v>7728033214</v>
      </c>
      <c r="F84" s="13" t="s">
        <v>534</v>
      </c>
      <c r="G84" s="13" t="s">
        <v>720</v>
      </c>
    </row>
    <row r="85" spans="1:7" x14ac:dyDescent="0.25">
      <c r="A85" s="124">
        <v>79</v>
      </c>
      <c r="B85" s="4" t="s">
        <v>409</v>
      </c>
      <c r="C85" s="4" t="s">
        <v>410</v>
      </c>
      <c r="D85" s="4">
        <v>7231003958</v>
      </c>
      <c r="E85" s="4">
        <v>9783537500</v>
      </c>
      <c r="F85" s="13" t="s">
        <v>491</v>
      </c>
      <c r="G85" s="13" t="s">
        <v>492</v>
      </c>
    </row>
    <row r="86" spans="1:7" x14ac:dyDescent="0.25">
      <c r="A86" s="124">
        <v>80</v>
      </c>
      <c r="B86" s="4" t="s">
        <v>418</v>
      </c>
      <c r="C86" s="4" t="s">
        <v>419</v>
      </c>
      <c r="D86" s="4">
        <v>9983142653</v>
      </c>
      <c r="E86" s="4">
        <v>9571573479</v>
      </c>
      <c r="F86" s="13" t="s">
        <v>483</v>
      </c>
      <c r="G86" s="13" t="s">
        <v>485</v>
      </c>
    </row>
    <row r="87" spans="1:7" x14ac:dyDescent="0.25">
      <c r="A87" s="124">
        <v>81</v>
      </c>
      <c r="B87" s="4" t="s">
        <v>353</v>
      </c>
      <c r="C87" s="4" t="s">
        <v>354</v>
      </c>
      <c r="D87" s="4">
        <v>9166961953</v>
      </c>
      <c r="E87" s="4">
        <v>9358711953</v>
      </c>
      <c r="F87" s="13" t="s">
        <v>534</v>
      </c>
      <c r="G87" s="13" t="s">
        <v>720</v>
      </c>
    </row>
    <row r="88" spans="1:7" x14ac:dyDescent="0.25">
      <c r="A88" s="124">
        <v>82</v>
      </c>
      <c r="B88" s="4" t="s">
        <v>194</v>
      </c>
      <c r="C88" s="4" t="s">
        <v>193</v>
      </c>
      <c r="D88" s="4">
        <v>9352601299</v>
      </c>
      <c r="E88" s="4">
        <v>8209219627</v>
      </c>
      <c r="F88" s="13" t="s">
        <v>534</v>
      </c>
      <c r="G88" s="13" t="s">
        <v>517</v>
      </c>
    </row>
    <row r="89" spans="1:7" x14ac:dyDescent="0.25">
      <c r="A89" s="124">
        <v>83</v>
      </c>
      <c r="B89" s="4" t="s">
        <v>525</v>
      </c>
      <c r="C89" s="4" t="s">
        <v>348</v>
      </c>
      <c r="D89" s="4">
        <v>7414096977</v>
      </c>
      <c r="E89" s="4">
        <v>9001812673</v>
      </c>
      <c r="F89" s="13" t="s">
        <v>534</v>
      </c>
      <c r="G89" s="13" t="s">
        <v>720</v>
      </c>
    </row>
    <row r="90" spans="1:7" x14ac:dyDescent="0.25">
      <c r="A90" s="124">
        <v>84</v>
      </c>
      <c r="B90" s="4" t="s">
        <v>421</v>
      </c>
      <c r="C90" s="4" t="s">
        <v>422</v>
      </c>
      <c r="D90" s="4">
        <v>9784470957</v>
      </c>
      <c r="E90" s="4">
        <v>8619996903</v>
      </c>
      <c r="F90" s="13" t="s">
        <v>485</v>
      </c>
      <c r="G90" s="13" t="s">
        <v>484</v>
      </c>
    </row>
    <row r="91" spans="1:7" x14ac:dyDescent="0.25">
      <c r="A91" s="124">
        <v>85</v>
      </c>
      <c r="B91" s="4" t="s">
        <v>270</v>
      </c>
      <c r="C91" s="4" t="s">
        <v>269</v>
      </c>
      <c r="D91" s="4">
        <v>7073545431</v>
      </c>
      <c r="E91" s="4">
        <v>8209035612</v>
      </c>
      <c r="F91" s="13" t="s">
        <v>534</v>
      </c>
      <c r="G91" s="13" t="s">
        <v>720</v>
      </c>
    </row>
    <row r="92" spans="1:7" x14ac:dyDescent="0.25">
      <c r="A92" s="124">
        <v>86</v>
      </c>
      <c r="B92" s="4" t="s">
        <v>268</v>
      </c>
      <c r="C92" s="4" t="s">
        <v>361</v>
      </c>
      <c r="D92" s="4">
        <v>9521300674</v>
      </c>
      <c r="E92" s="4">
        <v>7573841389</v>
      </c>
      <c r="F92" s="13" t="s">
        <v>534</v>
      </c>
      <c r="G92" s="13" t="s">
        <v>720</v>
      </c>
    </row>
    <row r="93" spans="1:7" x14ac:dyDescent="0.25">
      <c r="A93" s="124">
        <v>87</v>
      </c>
      <c r="B93" s="4" t="s">
        <v>291</v>
      </c>
      <c r="C93" s="4" t="s">
        <v>290</v>
      </c>
      <c r="D93" s="4">
        <v>7869235618</v>
      </c>
      <c r="E93" s="4">
        <v>6232785618</v>
      </c>
      <c r="F93" s="13" t="s">
        <v>534</v>
      </c>
      <c r="G93" s="13" t="s">
        <v>568</v>
      </c>
    </row>
    <row r="94" spans="1:7" x14ac:dyDescent="0.25">
      <c r="A94" s="124">
        <v>88</v>
      </c>
      <c r="B94" s="4" t="s">
        <v>122</v>
      </c>
      <c r="C94" s="4" t="s">
        <v>121</v>
      </c>
      <c r="D94" s="4">
        <v>9602217778</v>
      </c>
      <c r="E94" s="4">
        <v>7737442948</v>
      </c>
      <c r="F94" s="13" t="s">
        <v>534</v>
      </c>
      <c r="G94" s="13" t="s">
        <v>720</v>
      </c>
    </row>
    <row r="95" spans="1:7" x14ac:dyDescent="0.25">
      <c r="A95" s="124">
        <v>89</v>
      </c>
      <c r="B95" s="4" t="s">
        <v>294</v>
      </c>
      <c r="C95" s="4" t="s">
        <v>293</v>
      </c>
      <c r="D95" s="4">
        <v>7742762456</v>
      </c>
      <c r="E95" s="4">
        <v>8890676456</v>
      </c>
      <c r="F95" s="13" t="s">
        <v>500</v>
      </c>
      <c r="G95" s="13" t="s">
        <v>720</v>
      </c>
    </row>
    <row r="96" spans="1:7" x14ac:dyDescent="0.25">
      <c r="A96" s="124">
        <v>90</v>
      </c>
      <c r="B96" s="4" t="s">
        <v>714</v>
      </c>
      <c r="C96" s="4" t="s">
        <v>621</v>
      </c>
      <c r="D96" s="4">
        <v>9783141472</v>
      </c>
      <c r="E96" s="4">
        <v>6367939368</v>
      </c>
      <c r="F96" s="13" t="s">
        <v>491</v>
      </c>
      <c r="G96" s="13" t="s">
        <v>492</v>
      </c>
    </row>
    <row r="97" spans="1:11" x14ac:dyDescent="0.25">
      <c r="A97" s="124">
        <v>91</v>
      </c>
      <c r="B97" s="4" t="s">
        <v>85</v>
      </c>
      <c r="C97" s="4" t="s">
        <v>84</v>
      </c>
      <c r="D97" s="4">
        <v>9521416699</v>
      </c>
      <c r="E97" s="4">
        <v>9928608670</v>
      </c>
      <c r="F97" s="13" t="s">
        <v>491</v>
      </c>
      <c r="G97" s="13" t="s">
        <v>492</v>
      </c>
    </row>
    <row r="98" spans="1:11" x14ac:dyDescent="0.25">
      <c r="A98" s="124">
        <v>92</v>
      </c>
      <c r="B98" s="4" t="s">
        <v>82</v>
      </c>
      <c r="C98" s="4" t="s">
        <v>81</v>
      </c>
      <c r="D98" s="4">
        <v>9929940975</v>
      </c>
      <c r="E98" s="4">
        <v>8278664230</v>
      </c>
      <c r="F98" s="13" t="s">
        <v>483</v>
      </c>
      <c r="G98" s="13" t="s">
        <v>485</v>
      </c>
    </row>
    <row r="99" spans="1:11" ht="16.5" customHeight="1" x14ac:dyDescent="0.25">
      <c r="A99" s="124">
        <v>93</v>
      </c>
      <c r="B99" s="4" t="s">
        <v>283</v>
      </c>
      <c r="C99" s="4" t="s">
        <v>282</v>
      </c>
      <c r="D99" s="4">
        <v>8209801275</v>
      </c>
      <c r="E99" s="4">
        <v>9602685075</v>
      </c>
      <c r="F99" s="13" t="s">
        <v>534</v>
      </c>
      <c r="G99" s="13" t="s">
        <v>720</v>
      </c>
    </row>
    <row r="100" spans="1:11" ht="16.5" customHeight="1" x14ac:dyDescent="0.25">
      <c r="A100" s="124">
        <v>94</v>
      </c>
      <c r="B100" s="4" t="s">
        <v>211</v>
      </c>
      <c r="C100" s="4" t="s">
        <v>210</v>
      </c>
      <c r="D100" s="4">
        <v>8000295443</v>
      </c>
      <c r="E100" s="4">
        <v>9982554866</v>
      </c>
      <c r="F100" s="13" t="s">
        <v>534</v>
      </c>
      <c r="G100" s="13" t="s">
        <v>720</v>
      </c>
    </row>
    <row r="101" spans="1:11" ht="16.5" customHeight="1" x14ac:dyDescent="0.25">
      <c r="A101" s="124">
        <v>95</v>
      </c>
      <c r="B101" s="4" t="s">
        <v>365</v>
      </c>
      <c r="C101" s="4" t="s">
        <v>366</v>
      </c>
      <c r="D101" s="4">
        <v>8503959578</v>
      </c>
      <c r="E101" s="4">
        <v>6378405745</v>
      </c>
      <c r="F101" s="13" t="s">
        <v>534</v>
      </c>
      <c r="G101" s="13" t="s">
        <v>479</v>
      </c>
    </row>
    <row r="102" spans="1:11" ht="16.5" customHeight="1" x14ac:dyDescent="0.25">
      <c r="A102" s="124">
        <v>96</v>
      </c>
      <c r="B102" s="4" t="s">
        <v>110</v>
      </c>
      <c r="C102" s="4" t="s">
        <v>109</v>
      </c>
      <c r="D102" s="4">
        <v>9509104056</v>
      </c>
      <c r="E102" s="4">
        <v>9024119575</v>
      </c>
      <c r="F102" s="13" t="s">
        <v>534</v>
      </c>
      <c r="G102" s="13" t="s">
        <v>720</v>
      </c>
    </row>
    <row r="103" spans="1:11" ht="16.5" customHeight="1" x14ac:dyDescent="0.25">
      <c r="A103" s="124">
        <v>97</v>
      </c>
      <c r="B103" s="4" t="s">
        <v>297</v>
      </c>
      <c r="C103" s="4" t="s">
        <v>296</v>
      </c>
      <c r="D103" s="4">
        <v>9462561612</v>
      </c>
      <c r="E103" s="4">
        <v>9653814822</v>
      </c>
      <c r="F103" s="13" t="s">
        <v>517</v>
      </c>
      <c r="G103" s="13" t="s">
        <v>720</v>
      </c>
    </row>
    <row r="104" spans="1:11" ht="16.5" customHeight="1" x14ac:dyDescent="0.25">
      <c r="A104" s="124">
        <v>98</v>
      </c>
      <c r="B104" s="4" t="s">
        <v>273</v>
      </c>
      <c r="C104" s="4" t="s">
        <v>272</v>
      </c>
      <c r="D104" s="4">
        <v>9660414128</v>
      </c>
      <c r="E104" s="4">
        <v>6378822059</v>
      </c>
      <c r="F104" s="13" t="s">
        <v>534</v>
      </c>
      <c r="G104" s="13" t="s">
        <v>720</v>
      </c>
    </row>
    <row r="105" spans="1:11" ht="16.5" customHeight="1" x14ac:dyDescent="0.25">
      <c r="A105" s="124">
        <v>99</v>
      </c>
      <c r="B105" s="4" t="s">
        <v>55</v>
      </c>
      <c r="C105" s="4" t="s">
        <v>54</v>
      </c>
      <c r="D105" s="4">
        <v>9784642315</v>
      </c>
      <c r="E105" s="4">
        <v>6378439460</v>
      </c>
      <c r="F105" s="13" t="s">
        <v>483</v>
      </c>
      <c r="G105" s="13" t="s">
        <v>485</v>
      </c>
      <c r="I105" s="42"/>
      <c r="J105" s="43"/>
      <c r="K105" s="42"/>
    </row>
    <row r="106" spans="1:11" ht="16.5" customHeight="1" x14ac:dyDescent="0.25">
      <c r="A106" s="124">
        <v>100</v>
      </c>
      <c r="B106" s="4" t="s">
        <v>241</v>
      </c>
      <c r="C106" s="4" t="s">
        <v>240</v>
      </c>
      <c r="D106" s="4">
        <v>9829319843</v>
      </c>
      <c r="E106" s="4">
        <v>9079820028</v>
      </c>
      <c r="F106" s="13" t="s">
        <v>534</v>
      </c>
      <c r="G106" s="13" t="s">
        <v>720</v>
      </c>
    </row>
    <row r="145" spans="1:4" s="44" customFormat="1" x14ac:dyDescent="0.25">
      <c r="A145" s="234" t="s">
        <v>311</v>
      </c>
      <c r="B145" s="234"/>
      <c r="C145" s="234"/>
    </row>
    <row r="146" spans="1:4" s="44" customFormat="1" x14ac:dyDescent="0.25">
      <c r="A146" s="234" t="s">
        <v>322</v>
      </c>
      <c r="B146" s="234"/>
      <c r="C146" s="234"/>
    </row>
    <row r="147" spans="1:4" s="44" customFormat="1" ht="22.5" x14ac:dyDescent="0.25">
      <c r="A147" s="4" t="s">
        <v>323</v>
      </c>
      <c r="B147" s="4" t="s">
        <v>308</v>
      </c>
      <c r="C147" s="4" t="s">
        <v>324</v>
      </c>
    </row>
    <row r="148" spans="1:4" s="44" customFormat="1" x14ac:dyDescent="0.25">
      <c r="A148" s="4">
        <v>1</v>
      </c>
      <c r="B148" s="22">
        <v>890713</v>
      </c>
      <c r="C148" s="48" t="s">
        <v>325</v>
      </c>
    </row>
    <row r="151" spans="1:4" x14ac:dyDescent="0.25">
      <c r="A151" s="234" t="s">
        <v>311</v>
      </c>
      <c r="B151" s="234"/>
      <c r="C151" s="234"/>
      <c r="D151" s="234"/>
    </row>
    <row r="152" spans="1:4" x14ac:dyDescent="0.25">
      <c r="A152" s="234" t="s">
        <v>310</v>
      </c>
      <c r="B152" s="234"/>
      <c r="C152" s="234"/>
      <c r="D152" s="234"/>
    </row>
    <row r="153" spans="1:4" ht="22.5" x14ac:dyDescent="0.25">
      <c r="A153" s="4" t="s">
        <v>309</v>
      </c>
      <c r="B153" s="4" t="s">
        <v>308</v>
      </c>
      <c r="C153" s="4" t="s">
        <v>307</v>
      </c>
      <c r="D153" s="4" t="s">
        <v>298</v>
      </c>
    </row>
    <row r="154" spans="1:4" x14ac:dyDescent="0.25">
      <c r="A154" s="4">
        <v>1</v>
      </c>
      <c r="B154" s="4">
        <v>890713</v>
      </c>
      <c r="C154" s="4" t="s">
        <v>734</v>
      </c>
      <c r="D154" s="4" t="s">
        <v>98</v>
      </c>
    </row>
  </sheetData>
  <mergeCells count="7">
    <mergeCell ref="A151:D151"/>
    <mergeCell ref="A152:D152"/>
    <mergeCell ref="A1:E1"/>
    <mergeCell ref="A2:E2"/>
    <mergeCell ref="F4:G4"/>
    <mergeCell ref="A145:C145"/>
    <mergeCell ref="A146:C146"/>
  </mergeCells>
  <pageMargins left="0.35" right="0.2" top="0.3" bottom="0.28999999999999998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43"/>
  <sheetViews>
    <sheetView topLeftCell="A22" workbookViewId="0">
      <selection activeCell="D39" sqref="D38:D39"/>
    </sheetView>
  </sheetViews>
  <sheetFormatPr defaultRowHeight="15" x14ac:dyDescent="0.25"/>
  <cols>
    <col min="2" max="2" width="23" customWidth="1"/>
  </cols>
  <sheetData>
    <row r="3" spans="2:2" x14ac:dyDescent="0.25">
      <c r="B3" t="s">
        <v>850</v>
      </c>
    </row>
    <row r="4" spans="2:2" x14ac:dyDescent="0.25">
      <c r="B4" s="4" t="s">
        <v>26</v>
      </c>
    </row>
    <row r="5" spans="2:2" x14ac:dyDescent="0.25">
      <c r="B5" s="4" t="s">
        <v>14</v>
      </c>
    </row>
    <row r="6" spans="2:2" x14ac:dyDescent="0.25">
      <c r="B6" s="4" t="s">
        <v>424</v>
      </c>
    </row>
    <row r="7" spans="2:2" x14ac:dyDescent="0.25">
      <c r="B7" s="4" t="s">
        <v>29</v>
      </c>
    </row>
    <row r="8" spans="2:2" x14ac:dyDescent="0.25">
      <c r="B8" s="4" t="s">
        <v>11</v>
      </c>
    </row>
    <row r="9" spans="2:2" x14ac:dyDescent="0.25">
      <c r="B9" s="4" t="s">
        <v>6</v>
      </c>
    </row>
    <row r="11" spans="2:2" x14ac:dyDescent="0.25">
      <c r="B11" s="42" t="s">
        <v>517</v>
      </c>
    </row>
    <row r="12" spans="2:2" x14ac:dyDescent="0.25">
      <c r="B12" s="4" t="s">
        <v>374</v>
      </c>
    </row>
    <row r="13" spans="2:2" x14ac:dyDescent="0.25">
      <c r="B13" s="4" t="s">
        <v>154</v>
      </c>
    </row>
    <row r="14" spans="2:2" x14ac:dyDescent="0.25">
      <c r="B14" s="4" t="s">
        <v>276</v>
      </c>
    </row>
    <row r="15" spans="2:2" x14ac:dyDescent="0.25">
      <c r="B15" s="4" t="s">
        <v>179</v>
      </c>
    </row>
    <row r="16" spans="2:2" x14ac:dyDescent="0.25">
      <c r="B16" s="4" t="s">
        <v>297</v>
      </c>
    </row>
    <row r="17" spans="2:2" x14ac:dyDescent="0.25">
      <c r="B17" s="4" t="s">
        <v>194</v>
      </c>
    </row>
    <row r="20" spans="2:2" x14ac:dyDescent="0.25">
      <c r="B20" s="42" t="s">
        <v>851</v>
      </c>
    </row>
    <row r="21" spans="2:2" x14ac:dyDescent="0.25">
      <c r="B21" s="4" t="s">
        <v>388</v>
      </c>
    </row>
    <row r="22" spans="2:2" x14ac:dyDescent="0.25">
      <c r="B22" s="4" t="s">
        <v>415</v>
      </c>
    </row>
    <row r="23" spans="2:2" x14ac:dyDescent="0.25">
      <c r="B23" s="4" t="s">
        <v>91</v>
      </c>
    </row>
    <row r="24" spans="2:2" x14ac:dyDescent="0.25">
      <c r="B24" s="4" t="s">
        <v>394</v>
      </c>
    </row>
    <row r="25" spans="2:2" x14ac:dyDescent="0.25">
      <c r="B25" s="4" t="s">
        <v>94</v>
      </c>
    </row>
    <row r="26" spans="2:2" x14ac:dyDescent="0.25">
      <c r="B26" s="4" t="s">
        <v>70</v>
      </c>
    </row>
    <row r="27" spans="2:2" ht="22.5" x14ac:dyDescent="0.25">
      <c r="B27" s="4" t="s">
        <v>52</v>
      </c>
    </row>
    <row r="28" spans="2:2" x14ac:dyDescent="0.25">
      <c r="B28" s="4" t="s">
        <v>412</v>
      </c>
    </row>
    <row r="29" spans="2:2" x14ac:dyDescent="0.25">
      <c r="B29" s="4" t="s">
        <v>409</v>
      </c>
    </row>
    <row r="30" spans="2:2" ht="22.5" x14ac:dyDescent="0.25">
      <c r="B30" s="4" t="s">
        <v>714</v>
      </c>
    </row>
    <row r="31" spans="2:2" x14ac:dyDescent="0.25">
      <c r="B31" s="4" t="s">
        <v>85</v>
      </c>
    </row>
    <row r="32" spans="2:2" x14ac:dyDescent="0.25">
      <c r="B32" s="4" t="s">
        <v>76</v>
      </c>
    </row>
    <row r="34" spans="2:2" x14ac:dyDescent="0.25">
      <c r="B34" s="42" t="s">
        <v>500</v>
      </c>
    </row>
    <row r="35" spans="2:2" x14ac:dyDescent="0.25">
      <c r="B35" s="4" t="s">
        <v>125</v>
      </c>
    </row>
    <row r="36" spans="2:2" x14ac:dyDescent="0.25">
      <c r="B36" s="4" t="s">
        <v>101</v>
      </c>
    </row>
    <row r="37" spans="2:2" x14ac:dyDescent="0.25">
      <c r="B37" s="4" t="s">
        <v>294</v>
      </c>
    </row>
    <row r="38" spans="2:2" x14ac:dyDescent="0.25">
      <c r="B38" s="4" t="s">
        <v>358</v>
      </c>
    </row>
    <row r="39" spans="2:2" x14ac:dyDescent="0.25">
      <c r="B39" s="4" t="s">
        <v>200</v>
      </c>
    </row>
    <row r="41" spans="2:2" x14ac:dyDescent="0.25">
      <c r="B41" s="42" t="s">
        <v>480</v>
      </c>
    </row>
    <row r="42" spans="2:2" x14ac:dyDescent="0.25">
      <c r="B42" s="4" t="s">
        <v>220</v>
      </c>
    </row>
    <row r="43" spans="2:2" x14ac:dyDescent="0.25">
      <c r="B43" s="4" t="s">
        <v>846</v>
      </c>
    </row>
    <row r="44" spans="2:2" x14ac:dyDescent="0.25">
      <c r="B44" s="4" t="s">
        <v>371</v>
      </c>
    </row>
    <row r="45" spans="2:2" x14ac:dyDescent="0.25">
      <c r="B45" s="4" t="s">
        <v>232</v>
      </c>
    </row>
    <row r="46" spans="2:2" x14ac:dyDescent="0.25">
      <c r="B46" s="4" t="s">
        <v>350</v>
      </c>
    </row>
    <row r="47" spans="2:2" ht="22.5" x14ac:dyDescent="0.25">
      <c r="B47" s="4" t="s">
        <v>222</v>
      </c>
    </row>
    <row r="48" spans="2:2" x14ac:dyDescent="0.25">
      <c r="B48" s="4" t="s">
        <v>729</v>
      </c>
    </row>
    <row r="49" spans="2:2" x14ac:dyDescent="0.25">
      <c r="B49" s="4" t="s">
        <v>749</v>
      </c>
    </row>
    <row r="50" spans="2:2" x14ac:dyDescent="0.25">
      <c r="B50" s="4" t="s">
        <v>263</v>
      </c>
    </row>
    <row r="51" spans="2:2" x14ac:dyDescent="0.25">
      <c r="B51" s="4" t="s">
        <v>165</v>
      </c>
    </row>
    <row r="52" spans="2:2" x14ac:dyDescent="0.25">
      <c r="B52" s="4" t="s">
        <v>377</v>
      </c>
    </row>
    <row r="53" spans="2:2" x14ac:dyDescent="0.25">
      <c r="B53" s="4" t="s">
        <v>133</v>
      </c>
    </row>
    <row r="54" spans="2:2" x14ac:dyDescent="0.25">
      <c r="B54" s="4" t="s">
        <v>383</v>
      </c>
    </row>
    <row r="55" spans="2:2" x14ac:dyDescent="0.25">
      <c r="B55" s="4" t="s">
        <v>224</v>
      </c>
    </row>
    <row r="56" spans="2:2" x14ac:dyDescent="0.25">
      <c r="B56" s="4" t="s">
        <v>176</v>
      </c>
    </row>
    <row r="57" spans="2:2" x14ac:dyDescent="0.25">
      <c r="B57" s="4" t="s">
        <v>249</v>
      </c>
    </row>
    <row r="58" spans="2:2" ht="22.5" x14ac:dyDescent="0.25">
      <c r="B58" s="4" t="s">
        <v>170</v>
      </c>
    </row>
    <row r="59" spans="2:2" x14ac:dyDescent="0.25">
      <c r="B59" s="4" t="s">
        <v>386</v>
      </c>
    </row>
    <row r="60" spans="2:2" x14ac:dyDescent="0.25">
      <c r="B60" s="4" t="s">
        <v>257</v>
      </c>
    </row>
    <row r="61" spans="2:2" x14ac:dyDescent="0.25">
      <c r="B61" s="4" t="s">
        <v>260</v>
      </c>
    </row>
    <row r="62" spans="2:2" x14ac:dyDescent="0.25">
      <c r="B62" s="4" t="s">
        <v>358</v>
      </c>
    </row>
    <row r="63" spans="2:2" x14ac:dyDescent="0.25">
      <c r="B63" s="4" t="s">
        <v>285</v>
      </c>
    </row>
    <row r="64" spans="2:2" x14ac:dyDescent="0.25">
      <c r="B64" s="4" t="s">
        <v>209</v>
      </c>
    </row>
    <row r="65" spans="2:2" ht="22.5" x14ac:dyDescent="0.25">
      <c r="B65" s="4" t="s">
        <v>217</v>
      </c>
    </row>
    <row r="66" spans="2:2" x14ac:dyDescent="0.25">
      <c r="B66" s="4" t="s">
        <v>148</v>
      </c>
    </row>
    <row r="67" spans="2:2" x14ac:dyDescent="0.25">
      <c r="B67" s="4" t="s">
        <v>235</v>
      </c>
    </row>
    <row r="68" spans="2:2" x14ac:dyDescent="0.25">
      <c r="B68" s="4" t="s">
        <v>142</v>
      </c>
    </row>
    <row r="69" spans="2:2" x14ac:dyDescent="0.25">
      <c r="B69" s="4" t="s">
        <v>113</v>
      </c>
    </row>
    <row r="70" spans="2:2" x14ac:dyDescent="0.25">
      <c r="B70" s="4" t="s">
        <v>280</v>
      </c>
    </row>
    <row r="71" spans="2:2" x14ac:dyDescent="0.25">
      <c r="B71" s="4" t="s">
        <v>355</v>
      </c>
    </row>
    <row r="72" spans="2:2" x14ac:dyDescent="0.25">
      <c r="B72" s="4" t="s">
        <v>230</v>
      </c>
    </row>
    <row r="73" spans="2:2" x14ac:dyDescent="0.25">
      <c r="B73" s="4" t="s">
        <v>197</v>
      </c>
    </row>
    <row r="74" spans="2:2" x14ac:dyDescent="0.25">
      <c r="B74" s="4" t="s">
        <v>847</v>
      </c>
    </row>
    <row r="75" spans="2:2" x14ac:dyDescent="0.25">
      <c r="B75" s="4" t="s">
        <v>751</v>
      </c>
    </row>
    <row r="76" spans="2:2" x14ac:dyDescent="0.25">
      <c r="B76" s="4" t="s">
        <v>173</v>
      </c>
    </row>
    <row r="77" spans="2:2" x14ac:dyDescent="0.25">
      <c r="B77" s="4" t="s">
        <v>167</v>
      </c>
    </row>
    <row r="78" spans="2:2" x14ac:dyDescent="0.25">
      <c r="B78" s="4" t="s">
        <v>145</v>
      </c>
    </row>
    <row r="79" spans="2:2" x14ac:dyDescent="0.25">
      <c r="B79" s="4" t="s">
        <v>214</v>
      </c>
    </row>
    <row r="80" spans="2:2" x14ac:dyDescent="0.25">
      <c r="B80" s="4" t="s">
        <v>200</v>
      </c>
    </row>
    <row r="81" spans="2:2" x14ac:dyDescent="0.25">
      <c r="B81" s="4" t="s">
        <v>288</v>
      </c>
    </row>
    <row r="82" spans="2:2" x14ac:dyDescent="0.25">
      <c r="B82" s="4" t="s">
        <v>247</v>
      </c>
    </row>
    <row r="83" spans="2:2" x14ac:dyDescent="0.25">
      <c r="B83" s="4" t="s">
        <v>353</v>
      </c>
    </row>
    <row r="84" spans="2:2" x14ac:dyDescent="0.25">
      <c r="B84" s="4" t="s">
        <v>194</v>
      </c>
    </row>
    <row r="85" spans="2:2" x14ac:dyDescent="0.25">
      <c r="B85" s="4" t="s">
        <v>525</v>
      </c>
    </row>
    <row r="86" spans="2:2" x14ac:dyDescent="0.25">
      <c r="B86" s="4" t="s">
        <v>270</v>
      </c>
    </row>
    <row r="87" spans="2:2" x14ac:dyDescent="0.25">
      <c r="B87" s="4" t="s">
        <v>268</v>
      </c>
    </row>
    <row r="88" spans="2:2" x14ac:dyDescent="0.25">
      <c r="B88" s="4" t="s">
        <v>291</v>
      </c>
    </row>
    <row r="89" spans="2:2" x14ac:dyDescent="0.25">
      <c r="B89" s="4" t="s">
        <v>122</v>
      </c>
    </row>
    <row r="90" spans="2:2" x14ac:dyDescent="0.25">
      <c r="B90" s="4" t="s">
        <v>283</v>
      </c>
    </row>
    <row r="91" spans="2:2" x14ac:dyDescent="0.25">
      <c r="B91" s="4" t="s">
        <v>211</v>
      </c>
    </row>
    <row r="92" spans="2:2" x14ac:dyDescent="0.25">
      <c r="B92" s="4" t="s">
        <v>365</v>
      </c>
    </row>
    <row r="93" spans="2:2" x14ac:dyDescent="0.25">
      <c r="B93" s="4" t="s">
        <v>110</v>
      </c>
    </row>
    <row r="94" spans="2:2" x14ac:dyDescent="0.25">
      <c r="B94" s="4" t="s">
        <v>273</v>
      </c>
    </row>
    <row r="95" spans="2:2" x14ac:dyDescent="0.25">
      <c r="B95" s="4" t="s">
        <v>241</v>
      </c>
    </row>
    <row r="98" spans="2:2" x14ac:dyDescent="0.25">
      <c r="B98" s="42" t="s">
        <v>478</v>
      </c>
    </row>
    <row r="99" spans="2:2" x14ac:dyDescent="0.25">
      <c r="B99" s="4" t="s">
        <v>380</v>
      </c>
    </row>
    <row r="100" spans="2:2" x14ac:dyDescent="0.25">
      <c r="B100" s="4" t="s">
        <v>131</v>
      </c>
    </row>
    <row r="101" spans="2:2" x14ac:dyDescent="0.25">
      <c r="B101" s="4" t="s">
        <v>165</v>
      </c>
    </row>
    <row r="102" spans="2:2" x14ac:dyDescent="0.25">
      <c r="B102" s="4" t="s">
        <v>276</v>
      </c>
    </row>
    <row r="103" spans="2:2" x14ac:dyDescent="0.25">
      <c r="B103" s="4" t="s">
        <v>241</v>
      </c>
    </row>
    <row r="106" spans="2:2" x14ac:dyDescent="0.25">
      <c r="B106" s="42" t="s">
        <v>852</v>
      </c>
    </row>
    <row r="107" spans="2:2" x14ac:dyDescent="0.25">
      <c r="B107" s="4" t="s">
        <v>139</v>
      </c>
    </row>
    <row r="109" spans="2:2" x14ac:dyDescent="0.25">
      <c r="B109" t="s">
        <v>485</v>
      </c>
    </row>
    <row r="110" spans="2:2" x14ac:dyDescent="0.25">
      <c r="B110" s="4" t="s">
        <v>403</v>
      </c>
    </row>
    <row r="111" spans="2:2" x14ac:dyDescent="0.25">
      <c r="B111" s="4" t="s">
        <v>47</v>
      </c>
    </row>
    <row r="112" spans="2:2" x14ac:dyDescent="0.25">
      <c r="B112" s="4" t="s">
        <v>400</v>
      </c>
    </row>
    <row r="113" spans="2:2" x14ac:dyDescent="0.25">
      <c r="B113" s="4" t="s">
        <v>391</v>
      </c>
    </row>
    <row r="114" spans="2:2" x14ac:dyDescent="0.25">
      <c r="B114" s="4" t="s">
        <v>748</v>
      </c>
    </row>
    <row r="115" spans="2:2" x14ac:dyDescent="0.25">
      <c r="B115" s="4" t="s">
        <v>76</v>
      </c>
    </row>
    <row r="116" spans="2:2" x14ac:dyDescent="0.25">
      <c r="B116" s="4" t="s">
        <v>397</v>
      </c>
    </row>
    <row r="117" spans="2:2" x14ac:dyDescent="0.25">
      <c r="B117" s="4" t="s">
        <v>97</v>
      </c>
    </row>
    <row r="118" spans="2:2" x14ac:dyDescent="0.25">
      <c r="B118" s="4" t="s">
        <v>79</v>
      </c>
    </row>
    <row r="119" spans="2:2" x14ac:dyDescent="0.25">
      <c r="B119" s="4" t="s">
        <v>418</v>
      </c>
    </row>
    <row r="120" spans="2:2" x14ac:dyDescent="0.25">
      <c r="B120" s="4" t="s">
        <v>82</v>
      </c>
    </row>
    <row r="121" spans="2:2" x14ac:dyDescent="0.25">
      <c r="B121" s="4" t="s">
        <v>55</v>
      </c>
    </row>
    <row r="124" spans="2:2" x14ac:dyDescent="0.25">
      <c r="B124" s="42" t="s">
        <v>483</v>
      </c>
    </row>
    <row r="125" spans="2:2" x14ac:dyDescent="0.25">
      <c r="B125" s="4" t="s">
        <v>403</v>
      </c>
    </row>
    <row r="126" spans="2:2" x14ac:dyDescent="0.25">
      <c r="B126" s="4" t="s">
        <v>397</v>
      </c>
    </row>
    <row r="127" spans="2:2" x14ac:dyDescent="0.25">
      <c r="B127" s="4" t="s">
        <v>400</v>
      </c>
    </row>
    <row r="128" spans="2:2" x14ac:dyDescent="0.25">
      <c r="B128" s="4" t="s">
        <v>97</v>
      </c>
    </row>
    <row r="129" spans="2:2" x14ac:dyDescent="0.25">
      <c r="B129" s="4" t="s">
        <v>748</v>
      </c>
    </row>
    <row r="130" spans="2:2" x14ac:dyDescent="0.25">
      <c r="B130" s="4" t="s">
        <v>79</v>
      </c>
    </row>
    <row r="131" spans="2:2" x14ac:dyDescent="0.25">
      <c r="B131" s="4" t="s">
        <v>418</v>
      </c>
    </row>
    <row r="132" spans="2:2" x14ac:dyDescent="0.25">
      <c r="B132" s="4" t="s">
        <v>421</v>
      </c>
    </row>
    <row r="133" spans="2:2" x14ac:dyDescent="0.25">
      <c r="B133" s="4" t="s">
        <v>82</v>
      </c>
    </row>
    <row r="134" spans="2:2" x14ac:dyDescent="0.25">
      <c r="B134" s="4" t="s">
        <v>55</v>
      </c>
    </row>
    <row r="137" spans="2:2" x14ac:dyDescent="0.25">
      <c r="B137" s="42" t="s">
        <v>853</v>
      </c>
    </row>
    <row r="138" spans="2:2" x14ac:dyDescent="0.25">
      <c r="B138" s="4" t="s">
        <v>151</v>
      </c>
    </row>
    <row r="139" spans="2:2" x14ac:dyDescent="0.25">
      <c r="B139" s="4" t="s">
        <v>751</v>
      </c>
    </row>
    <row r="140" spans="2:2" x14ac:dyDescent="0.25">
      <c r="B140" s="4" t="s">
        <v>365</v>
      </c>
    </row>
    <row r="142" spans="2:2" x14ac:dyDescent="0.25">
      <c r="B142" s="42" t="s">
        <v>555</v>
      </c>
    </row>
    <row r="143" spans="2:2" x14ac:dyDescent="0.25">
      <c r="B143" s="4" t="s">
        <v>203</v>
      </c>
    </row>
    <row r="144" spans="2:2" x14ac:dyDescent="0.25">
      <c r="B144" s="4" t="s">
        <v>244</v>
      </c>
    </row>
    <row r="145" spans="2:2" x14ac:dyDescent="0.25">
      <c r="B145" s="4" t="s">
        <v>278</v>
      </c>
    </row>
    <row r="146" spans="2:2" x14ac:dyDescent="0.25">
      <c r="B146" s="4" t="s">
        <v>227</v>
      </c>
    </row>
    <row r="147" spans="2:2" x14ac:dyDescent="0.25">
      <c r="B147" s="4" t="s">
        <v>133</v>
      </c>
    </row>
    <row r="148" spans="2:2" x14ac:dyDescent="0.25">
      <c r="B148" s="4" t="s">
        <v>209</v>
      </c>
    </row>
    <row r="149" spans="2:2" x14ac:dyDescent="0.25">
      <c r="B149" s="4" t="s">
        <v>101</v>
      </c>
    </row>
    <row r="152" spans="2:2" x14ac:dyDescent="0.25">
      <c r="B152" s="42" t="s">
        <v>854</v>
      </c>
    </row>
    <row r="153" spans="2:2" x14ac:dyDescent="0.25">
      <c r="B153" s="4" t="s">
        <v>374</v>
      </c>
    </row>
    <row r="154" spans="2:2" x14ac:dyDescent="0.25">
      <c r="B154" s="4" t="s">
        <v>220</v>
      </c>
    </row>
    <row r="155" spans="2:2" x14ac:dyDescent="0.25">
      <c r="B155" s="4" t="s">
        <v>380</v>
      </c>
    </row>
    <row r="156" spans="2:2" x14ac:dyDescent="0.25">
      <c r="B156" s="4" t="s">
        <v>846</v>
      </c>
    </row>
    <row r="157" spans="2:2" x14ac:dyDescent="0.25">
      <c r="B157" s="4" t="s">
        <v>232</v>
      </c>
    </row>
    <row r="158" spans="2:2" x14ac:dyDescent="0.25">
      <c r="B158" s="4" t="s">
        <v>350</v>
      </c>
    </row>
    <row r="159" spans="2:2" x14ac:dyDescent="0.25">
      <c r="B159" s="4" t="s">
        <v>125</v>
      </c>
    </row>
    <row r="160" spans="2:2" ht="22.5" x14ac:dyDescent="0.25">
      <c r="B160" s="4" t="s">
        <v>222</v>
      </c>
    </row>
    <row r="161" spans="2:2" x14ac:dyDescent="0.25">
      <c r="B161" s="4" t="s">
        <v>729</v>
      </c>
    </row>
    <row r="162" spans="2:2" x14ac:dyDescent="0.25">
      <c r="B162" s="4" t="s">
        <v>749</v>
      </c>
    </row>
    <row r="163" spans="2:2" x14ac:dyDescent="0.25">
      <c r="B163" s="4" t="s">
        <v>263</v>
      </c>
    </row>
    <row r="164" spans="2:2" x14ac:dyDescent="0.25">
      <c r="B164" s="4" t="s">
        <v>377</v>
      </c>
    </row>
    <row r="165" spans="2:2" x14ac:dyDescent="0.25">
      <c r="B165" s="4" t="s">
        <v>203</v>
      </c>
    </row>
    <row r="166" spans="2:2" x14ac:dyDescent="0.25">
      <c r="B166" s="4" t="s">
        <v>383</v>
      </c>
    </row>
    <row r="167" spans="2:2" x14ac:dyDescent="0.25">
      <c r="B167" s="4" t="s">
        <v>224</v>
      </c>
    </row>
    <row r="168" spans="2:2" x14ac:dyDescent="0.25">
      <c r="B168" s="4" t="s">
        <v>176</v>
      </c>
    </row>
    <row r="169" spans="2:2" x14ac:dyDescent="0.25">
      <c r="B169" s="4" t="s">
        <v>151</v>
      </c>
    </row>
    <row r="170" spans="2:2" x14ac:dyDescent="0.25">
      <c r="B170" s="4" t="s">
        <v>131</v>
      </c>
    </row>
    <row r="171" spans="2:2" x14ac:dyDescent="0.25">
      <c r="B171" s="4" t="s">
        <v>249</v>
      </c>
    </row>
    <row r="172" spans="2:2" ht="22.5" x14ac:dyDescent="0.25">
      <c r="B172" s="4" t="s">
        <v>170</v>
      </c>
    </row>
    <row r="173" spans="2:2" x14ac:dyDescent="0.25">
      <c r="B173" s="4" t="s">
        <v>386</v>
      </c>
    </row>
    <row r="174" spans="2:2" x14ac:dyDescent="0.25">
      <c r="B174" s="4" t="s">
        <v>244</v>
      </c>
    </row>
    <row r="175" spans="2:2" x14ac:dyDescent="0.25">
      <c r="B175" s="4" t="s">
        <v>257</v>
      </c>
    </row>
    <row r="176" spans="2:2" x14ac:dyDescent="0.25">
      <c r="B176" s="4" t="s">
        <v>260</v>
      </c>
    </row>
    <row r="177" spans="2:2" x14ac:dyDescent="0.25">
      <c r="B177" s="4" t="s">
        <v>154</v>
      </c>
    </row>
    <row r="178" spans="2:2" x14ac:dyDescent="0.25">
      <c r="B178" s="4" t="s">
        <v>285</v>
      </c>
    </row>
    <row r="179" spans="2:2" x14ac:dyDescent="0.25">
      <c r="B179" s="4" t="s">
        <v>278</v>
      </c>
    </row>
    <row r="180" spans="2:2" x14ac:dyDescent="0.25">
      <c r="B180" s="4" t="s">
        <v>139</v>
      </c>
    </row>
    <row r="181" spans="2:2" ht="22.5" x14ac:dyDescent="0.25">
      <c r="B181" s="4" t="s">
        <v>217</v>
      </c>
    </row>
    <row r="182" spans="2:2" x14ac:dyDescent="0.25">
      <c r="B182" s="4" t="s">
        <v>148</v>
      </c>
    </row>
    <row r="183" spans="2:2" x14ac:dyDescent="0.25">
      <c r="B183" s="4" t="s">
        <v>235</v>
      </c>
    </row>
    <row r="184" spans="2:2" x14ac:dyDescent="0.25">
      <c r="B184" s="4" t="s">
        <v>142</v>
      </c>
    </row>
    <row r="185" spans="2:2" x14ac:dyDescent="0.25">
      <c r="B185" s="4" t="s">
        <v>113</v>
      </c>
    </row>
    <row r="186" spans="2:2" x14ac:dyDescent="0.25">
      <c r="B186" s="4" t="s">
        <v>280</v>
      </c>
    </row>
    <row r="187" spans="2:2" x14ac:dyDescent="0.25">
      <c r="B187" s="4" t="s">
        <v>355</v>
      </c>
    </row>
    <row r="188" spans="2:2" x14ac:dyDescent="0.25">
      <c r="B188" s="4" t="s">
        <v>230</v>
      </c>
    </row>
    <row r="189" spans="2:2" x14ac:dyDescent="0.25">
      <c r="B189" s="4" t="s">
        <v>179</v>
      </c>
    </row>
    <row r="190" spans="2:2" x14ac:dyDescent="0.25">
      <c r="B190" s="4" t="s">
        <v>227</v>
      </c>
    </row>
    <row r="191" spans="2:2" x14ac:dyDescent="0.25">
      <c r="B191" s="4" t="s">
        <v>197</v>
      </c>
    </row>
    <row r="192" spans="2:2" x14ac:dyDescent="0.25">
      <c r="B192" s="4" t="s">
        <v>847</v>
      </c>
    </row>
    <row r="193" spans="2:2" x14ac:dyDescent="0.25">
      <c r="B193" s="4" t="s">
        <v>173</v>
      </c>
    </row>
    <row r="194" spans="2:2" x14ac:dyDescent="0.25">
      <c r="B194" s="4" t="s">
        <v>167</v>
      </c>
    </row>
    <row r="195" spans="2:2" x14ac:dyDescent="0.25">
      <c r="B195" s="4" t="s">
        <v>145</v>
      </c>
    </row>
    <row r="196" spans="2:2" x14ac:dyDescent="0.25">
      <c r="B196" s="4" t="s">
        <v>214</v>
      </c>
    </row>
    <row r="197" spans="2:2" x14ac:dyDescent="0.25">
      <c r="B197" s="4" t="s">
        <v>288</v>
      </c>
    </row>
    <row r="198" spans="2:2" x14ac:dyDescent="0.25">
      <c r="B198" s="4" t="s">
        <v>247</v>
      </c>
    </row>
    <row r="199" spans="2:2" x14ac:dyDescent="0.25">
      <c r="B199" s="4" t="s">
        <v>353</v>
      </c>
    </row>
    <row r="200" spans="2:2" x14ac:dyDescent="0.25">
      <c r="B200" s="4" t="s">
        <v>270</v>
      </c>
    </row>
    <row r="201" spans="2:2" x14ac:dyDescent="0.25">
      <c r="B201" s="4" t="s">
        <v>268</v>
      </c>
    </row>
    <row r="202" spans="2:2" x14ac:dyDescent="0.25">
      <c r="B202" s="4" t="s">
        <v>122</v>
      </c>
    </row>
    <row r="203" spans="2:2" x14ac:dyDescent="0.25">
      <c r="B203" s="4" t="s">
        <v>294</v>
      </c>
    </row>
    <row r="204" spans="2:2" x14ac:dyDescent="0.25">
      <c r="B204" s="4" t="s">
        <v>283</v>
      </c>
    </row>
    <row r="205" spans="2:2" x14ac:dyDescent="0.25">
      <c r="B205" s="4" t="s">
        <v>211</v>
      </c>
    </row>
    <row r="206" spans="2:2" x14ac:dyDescent="0.25">
      <c r="B206" s="4" t="s">
        <v>110</v>
      </c>
    </row>
    <row r="207" spans="2:2" x14ac:dyDescent="0.25">
      <c r="B207" s="4" t="s">
        <v>297</v>
      </c>
    </row>
    <row r="208" spans="2:2" x14ac:dyDescent="0.25">
      <c r="B208" s="4" t="s">
        <v>273</v>
      </c>
    </row>
    <row r="210" spans="2:2" x14ac:dyDescent="0.25">
      <c r="B210" s="42" t="s">
        <v>495</v>
      </c>
    </row>
    <row r="211" spans="2:2" x14ac:dyDescent="0.25">
      <c r="B211" s="4" t="s">
        <v>371</v>
      </c>
    </row>
    <row r="212" spans="2:2" x14ac:dyDescent="0.25">
      <c r="B212" s="4" t="s">
        <v>525</v>
      </c>
    </row>
    <row r="213" spans="2:2" x14ac:dyDescent="0.25">
      <c r="B213" s="42"/>
    </row>
    <row r="214" spans="2:2" x14ac:dyDescent="0.25">
      <c r="B214" s="42" t="s">
        <v>568</v>
      </c>
    </row>
    <row r="215" spans="2:2" x14ac:dyDescent="0.25">
      <c r="B215" s="4" t="s">
        <v>291</v>
      </c>
    </row>
    <row r="218" spans="2:2" x14ac:dyDescent="0.25">
      <c r="B218" t="s">
        <v>855</v>
      </c>
    </row>
    <row r="219" spans="2:2" x14ac:dyDescent="0.25">
      <c r="B219" s="4" t="s">
        <v>26</v>
      </c>
    </row>
    <row r="220" spans="2:2" x14ac:dyDescent="0.25">
      <c r="B220" s="4" t="s">
        <v>14</v>
      </c>
    </row>
    <row r="221" spans="2:2" x14ac:dyDescent="0.25">
      <c r="B221" s="4" t="s">
        <v>424</v>
      </c>
    </row>
    <row r="222" spans="2:2" x14ac:dyDescent="0.25">
      <c r="B222" s="4" t="s">
        <v>29</v>
      </c>
    </row>
    <row r="223" spans="2:2" x14ac:dyDescent="0.25">
      <c r="B223" s="4" t="s">
        <v>11</v>
      </c>
    </row>
    <row r="224" spans="2:2" x14ac:dyDescent="0.25">
      <c r="B224" s="4" t="s">
        <v>6</v>
      </c>
    </row>
    <row r="226" spans="2:2" x14ac:dyDescent="0.25">
      <c r="B226" s="42" t="s">
        <v>484</v>
      </c>
    </row>
    <row r="227" spans="2:2" x14ac:dyDescent="0.25">
      <c r="B227" s="4" t="s">
        <v>47</v>
      </c>
    </row>
    <row r="228" spans="2:2" x14ac:dyDescent="0.25">
      <c r="B228" s="4" t="s">
        <v>391</v>
      </c>
    </row>
    <row r="229" spans="2:2" x14ac:dyDescent="0.25">
      <c r="B229" s="4" t="s">
        <v>421</v>
      </c>
    </row>
    <row r="232" spans="2:2" x14ac:dyDescent="0.25">
      <c r="B232" s="42" t="s">
        <v>856</v>
      </c>
    </row>
    <row r="233" spans="2:2" x14ac:dyDescent="0.25">
      <c r="B233" s="4" t="s">
        <v>388</v>
      </c>
    </row>
    <row r="234" spans="2:2" x14ac:dyDescent="0.25">
      <c r="B234" s="4" t="s">
        <v>415</v>
      </c>
    </row>
    <row r="235" spans="2:2" x14ac:dyDescent="0.25">
      <c r="B235" s="4" t="s">
        <v>91</v>
      </c>
    </row>
    <row r="236" spans="2:2" x14ac:dyDescent="0.25">
      <c r="B236" s="4" t="s">
        <v>394</v>
      </c>
    </row>
    <row r="237" spans="2:2" x14ac:dyDescent="0.25">
      <c r="B237" s="4" t="s">
        <v>94</v>
      </c>
    </row>
    <row r="238" spans="2:2" x14ac:dyDescent="0.25">
      <c r="B238" s="4" t="s">
        <v>70</v>
      </c>
    </row>
    <row r="239" spans="2:2" ht="22.5" x14ac:dyDescent="0.25">
      <c r="B239" s="4" t="s">
        <v>52</v>
      </c>
    </row>
    <row r="240" spans="2:2" x14ac:dyDescent="0.25">
      <c r="B240" s="4" t="s">
        <v>412</v>
      </c>
    </row>
    <row r="241" spans="2:2" x14ac:dyDescent="0.25">
      <c r="B241" s="4" t="s">
        <v>409</v>
      </c>
    </row>
    <row r="242" spans="2:2" ht="22.5" x14ac:dyDescent="0.25">
      <c r="B242" s="4" t="s">
        <v>714</v>
      </c>
    </row>
    <row r="243" spans="2:2" x14ac:dyDescent="0.25">
      <c r="B243" s="4" t="s">
        <v>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31" sqref="G31"/>
    </sheetView>
  </sheetViews>
  <sheetFormatPr defaultRowHeight="15" x14ac:dyDescent="0.25"/>
  <cols>
    <col min="1" max="1" width="5" style="3" customWidth="1"/>
    <col min="2" max="2" width="24.85546875" style="1" customWidth="1"/>
    <col min="3" max="3" width="12.42578125" style="1" customWidth="1"/>
    <col min="4" max="4" width="44.5703125" customWidth="1"/>
    <col min="5" max="5" width="10.42578125" customWidth="1"/>
    <col min="6" max="6" width="8.5703125" customWidth="1"/>
    <col min="9" max="9" width="12.42578125" customWidth="1"/>
    <col min="10" max="10" width="17.140625" customWidth="1"/>
  </cols>
  <sheetData>
    <row r="1" spans="1:5" ht="15" customHeight="1" x14ac:dyDescent="0.25">
      <c r="A1" s="305" t="s">
        <v>799</v>
      </c>
      <c r="B1" s="246"/>
      <c r="C1" s="246"/>
      <c r="D1" s="246"/>
    </row>
    <row r="2" spans="1:5" ht="15.75" x14ac:dyDescent="0.25">
      <c r="C2" s="65" t="s">
        <v>800</v>
      </c>
    </row>
    <row r="3" spans="1:5" ht="19.5" customHeight="1" x14ac:dyDescent="0.25">
      <c r="A3" s="128" t="s">
        <v>309</v>
      </c>
      <c r="B3" s="4" t="s">
        <v>307</v>
      </c>
      <c r="C3" s="4" t="s">
        <v>797</v>
      </c>
      <c r="D3" s="13" t="s">
        <v>798</v>
      </c>
      <c r="E3" s="13" t="s">
        <v>796</v>
      </c>
    </row>
    <row r="4" spans="1:5" ht="23.25" customHeight="1" x14ac:dyDescent="0.25">
      <c r="A4" s="128">
        <v>1</v>
      </c>
      <c r="B4" s="4" t="s">
        <v>388</v>
      </c>
      <c r="C4" s="4"/>
      <c r="D4" s="14"/>
      <c r="E4" s="14"/>
    </row>
    <row r="5" spans="1:5" ht="23.25" customHeight="1" x14ac:dyDescent="0.25">
      <c r="A5" s="128">
        <v>2</v>
      </c>
      <c r="B5" s="4" t="s">
        <v>374</v>
      </c>
      <c r="C5" s="4"/>
      <c r="D5" s="14"/>
      <c r="E5" s="14"/>
    </row>
    <row r="6" spans="1:5" ht="23.25" customHeight="1" x14ac:dyDescent="0.25">
      <c r="A6" s="128">
        <v>3</v>
      </c>
      <c r="B6" s="4" t="s">
        <v>220</v>
      </c>
      <c r="C6" s="4"/>
      <c r="D6" s="14"/>
      <c r="E6" s="14"/>
    </row>
    <row r="7" spans="1:5" ht="23.25" customHeight="1" x14ac:dyDescent="0.25">
      <c r="A7" s="128">
        <v>4</v>
      </c>
      <c r="B7" s="4" t="s">
        <v>380</v>
      </c>
      <c r="C7" s="4"/>
      <c r="D7" s="14"/>
      <c r="E7" s="14"/>
    </row>
    <row r="8" spans="1:5" ht="23.25" customHeight="1" x14ac:dyDescent="0.25">
      <c r="A8" s="128">
        <v>5</v>
      </c>
      <c r="B8" s="4" t="s">
        <v>415</v>
      </c>
      <c r="C8" s="4"/>
      <c r="D8" s="14"/>
      <c r="E8" s="14"/>
    </row>
    <row r="9" spans="1:5" ht="23.25" customHeight="1" x14ac:dyDescent="0.25">
      <c r="A9" s="128">
        <v>6</v>
      </c>
      <c r="B9" s="4" t="s">
        <v>91</v>
      </c>
      <c r="C9" s="4"/>
      <c r="D9" s="14"/>
      <c r="E9" s="14"/>
    </row>
    <row r="10" spans="1:5" ht="23.25" customHeight="1" x14ac:dyDescent="0.25">
      <c r="A10" s="128">
        <v>7</v>
      </c>
      <c r="B10" s="4" t="s">
        <v>394</v>
      </c>
      <c r="C10" s="4"/>
      <c r="D10" s="14"/>
      <c r="E10" s="14"/>
    </row>
    <row r="11" spans="1:5" ht="23.25" customHeight="1" x14ac:dyDescent="0.25">
      <c r="A11" s="128">
        <v>8</v>
      </c>
      <c r="B11" s="4" t="s">
        <v>253</v>
      </c>
      <c r="C11" s="4"/>
      <c r="D11" s="14"/>
      <c r="E11" s="14"/>
    </row>
    <row r="12" spans="1:5" ht="23.25" customHeight="1" x14ac:dyDescent="0.25">
      <c r="A12" s="128">
        <v>9</v>
      </c>
      <c r="B12" s="4" t="s">
        <v>371</v>
      </c>
      <c r="C12" s="4"/>
      <c r="D12" s="14"/>
      <c r="E12" s="14"/>
    </row>
    <row r="13" spans="1:5" ht="23.25" customHeight="1" x14ac:dyDescent="0.25">
      <c r="A13" s="128">
        <v>10</v>
      </c>
      <c r="B13" s="4" t="s">
        <v>232</v>
      </c>
      <c r="C13" s="4"/>
      <c r="D13" s="14"/>
      <c r="E13" s="14"/>
    </row>
    <row r="14" spans="1:5" ht="23.25" customHeight="1" x14ac:dyDescent="0.25">
      <c r="A14" s="128">
        <v>11</v>
      </c>
      <c r="B14" s="4" t="s">
        <v>350</v>
      </c>
      <c r="C14" s="4"/>
      <c r="D14" s="14"/>
      <c r="E14" s="14"/>
    </row>
    <row r="15" spans="1:5" ht="23.25" customHeight="1" x14ac:dyDescent="0.25">
      <c r="A15" s="128">
        <v>12</v>
      </c>
      <c r="B15" s="4" t="s">
        <v>403</v>
      </c>
      <c r="C15" s="4"/>
      <c r="D15" s="14"/>
      <c r="E15" s="14"/>
    </row>
    <row r="16" spans="1:5" ht="23.25" customHeight="1" x14ac:dyDescent="0.25">
      <c r="A16" s="128">
        <v>13</v>
      </c>
      <c r="B16" s="4" t="s">
        <v>125</v>
      </c>
      <c r="C16" s="4"/>
      <c r="D16" s="14"/>
      <c r="E16" s="14"/>
    </row>
    <row r="17" spans="1:5" ht="23.25" customHeight="1" x14ac:dyDescent="0.25">
      <c r="A17" s="128">
        <v>14</v>
      </c>
      <c r="B17" s="4" t="s">
        <v>397</v>
      </c>
      <c r="C17" s="4"/>
      <c r="D17" s="14"/>
      <c r="E17" s="14"/>
    </row>
    <row r="18" spans="1:5" ht="23.25" customHeight="1" x14ac:dyDescent="0.25">
      <c r="A18" s="128">
        <v>15</v>
      </c>
      <c r="B18" s="4" t="s">
        <v>222</v>
      </c>
      <c r="C18" s="4"/>
      <c r="D18" s="14"/>
      <c r="E18" s="14"/>
    </row>
    <row r="19" spans="1:5" ht="23.25" customHeight="1" x14ac:dyDescent="0.25">
      <c r="A19" s="128">
        <v>16</v>
      </c>
      <c r="B19" s="4" t="s">
        <v>26</v>
      </c>
      <c r="C19" s="4"/>
      <c r="D19" s="14"/>
      <c r="E19" s="14"/>
    </row>
    <row r="20" spans="1:5" ht="23.25" customHeight="1" x14ac:dyDescent="0.25">
      <c r="A20" s="128">
        <v>17</v>
      </c>
      <c r="B20" s="4" t="s">
        <v>47</v>
      </c>
      <c r="C20" s="4"/>
      <c r="D20" s="14"/>
      <c r="E20" s="14"/>
    </row>
    <row r="21" spans="1:5" ht="23.25" customHeight="1" x14ac:dyDescent="0.25">
      <c r="A21" s="128">
        <v>18</v>
      </c>
      <c r="B21" s="4" t="s">
        <v>729</v>
      </c>
      <c r="C21" s="4"/>
      <c r="D21" s="14"/>
      <c r="E21" s="14"/>
    </row>
    <row r="22" spans="1:5" ht="23.25" customHeight="1" x14ac:dyDescent="0.25">
      <c r="A22" s="128">
        <v>19</v>
      </c>
      <c r="B22" s="4" t="s">
        <v>749</v>
      </c>
      <c r="C22" s="4"/>
      <c r="D22" s="14"/>
      <c r="E22" s="14"/>
    </row>
    <row r="23" spans="1:5" ht="23.25" customHeight="1" x14ac:dyDescent="0.25">
      <c r="A23" s="128">
        <v>20</v>
      </c>
      <c r="B23" s="4" t="s">
        <v>263</v>
      </c>
      <c r="C23" s="4"/>
      <c r="D23" s="14"/>
      <c r="E23" s="14"/>
    </row>
    <row r="24" spans="1:5" ht="23.25" customHeight="1" x14ac:dyDescent="0.25">
      <c r="A24" s="128">
        <v>21</v>
      </c>
      <c r="B24" s="4" t="s">
        <v>165</v>
      </c>
      <c r="C24" s="4"/>
      <c r="D24" s="14"/>
      <c r="E24" s="14"/>
    </row>
    <row r="25" spans="1:5" ht="23.25" customHeight="1" x14ac:dyDescent="0.25">
      <c r="A25" s="128">
        <v>22</v>
      </c>
      <c r="B25" s="4" t="s">
        <v>377</v>
      </c>
      <c r="C25" s="4"/>
      <c r="D25" s="14"/>
      <c r="E25" s="14"/>
    </row>
    <row r="26" spans="1:5" ht="23.25" customHeight="1" x14ac:dyDescent="0.25">
      <c r="A26" s="128">
        <v>23</v>
      </c>
      <c r="B26" s="4" t="s">
        <v>14</v>
      </c>
      <c r="C26" s="4"/>
      <c r="D26" s="14"/>
      <c r="E26" s="14"/>
    </row>
    <row r="27" spans="1:5" ht="23.25" customHeight="1" x14ac:dyDescent="0.25">
      <c r="A27" s="128">
        <v>24</v>
      </c>
      <c r="B27" s="4" t="s">
        <v>203</v>
      </c>
      <c r="C27" s="4"/>
      <c r="D27" s="14"/>
      <c r="E27" s="14"/>
    </row>
    <row r="28" spans="1:5" ht="23.25" customHeight="1" x14ac:dyDescent="0.25">
      <c r="A28" s="128">
        <v>25</v>
      </c>
      <c r="B28" s="4" t="s">
        <v>133</v>
      </c>
      <c r="C28" s="4"/>
      <c r="D28" s="14"/>
      <c r="E28" s="14"/>
    </row>
    <row r="29" spans="1:5" ht="23.25" customHeight="1" x14ac:dyDescent="0.25">
      <c r="A29" s="128">
        <v>26</v>
      </c>
      <c r="B29" s="4" t="s">
        <v>383</v>
      </c>
      <c r="C29" s="4"/>
      <c r="D29" s="14"/>
      <c r="E29" s="14"/>
    </row>
    <row r="30" spans="1:5" ht="23.25" customHeight="1" x14ac:dyDescent="0.25">
      <c r="A30" s="128">
        <v>27</v>
      </c>
      <c r="B30" s="4" t="s">
        <v>94</v>
      </c>
      <c r="C30" s="4"/>
      <c r="D30" s="14"/>
      <c r="E30" s="14"/>
    </row>
    <row r="31" spans="1:5" ht="23.25" customHeight="1" x14ac:dyDescent="0.25">
      <c r="A31" s="128">
        <v>28</v>
      </c>
      <c r="B31" s="4" t="s">
        <v>224</v>
      </c>
      <c r="C31" s="4"/>
      <c r="D31" s="14"/>
      <c r="E31" s="14"/>
    </row>
    <row r="32" spans="1:5" ht="23.25" customHeight="1" x14ac:dyDescent="0.25">
      <c r="A32" s="128">
        <v>29</v>
      </c>
      <c r="B32" s="4" t="s">
        <v>176</v>
      </c>
      <c r="C32" s="4"/>
      <c r="D32" s="14"/>
      <c r="E32" s="14"/>
    </row>
    <row r="33" spans="1:5" ht="23.25" customHeight="1" x14ac:dyDescent="0.25">
      <c r="A33" s="128">
        <v>30</v>
      </c>
      <c r="B33" s="4" t="s">
        <v>151</v>
      </c>
      <c r="C33" s="4"/>
      <c r="D33" s="14"/>
      <c r="E33" s="14"/>
    </row>
    <row r="34" spans="1:5" ht="23.25" customHeight="1" x14ac:dyDescent="0.25">
      <c r="A34" s="128">
        <v>31</v>
      </c>
      <c r="B34" s="4" t="s">
        <v>131</v>
      </c>
      <c r="C34" s="4"/>
      <c r="D34" s="14"/>
      <c r="E34" s="14"/>
    </row>
    <row r="35" spans="1:5" ht="23.25" customHeight="1" x14ac:dyDescent="0.25">
      <c r="A35" s="128">
        <v>32</v>
      </c>
      <c r="B35" s="4" t="s">
        <v>400</v>
      </c>
      <c r="C35" s="4"/>
      <c r="D35" s="14"/>
      <c r="E35" s="14"/>
    </row>
    <row r="36" spans="1:5" ht="23.25" customHeight="1" x14ac:dyDescent="0.25">
      <c r="A36" s="128">
        <v>33</v>
      </c>
      <c r="B36" s="4" t="s">
        <v>249</v>
      </c>
      <c r="C36" s="4"/>
      <c r="D36" s="14"/>
      <c r="E36" s="14"/>
    </row>
    <row r="37" spans="1:5" ht="23.25" customHeight="1" x14ac:dyDescent="0.25">
      <c r="A37" s="128">
        <v>34</v>
      </c>
      <c r="B37" s="4" t="s">
        <v>170</v>
      </c>
      <c r="C37" s="4"/>
      <c r="D37" s="14"/>
      <c r="E37" s="14"/>
    </row>
    <row r="38" spans="1:5" ht="23.25" customHeight="1" x14ac:dyDescent="0.25">
      <c r="A38" s="128">
        <v>35</v>
      </c>
      <c r="B38" s="4" t="s">
        <v>386</v>
      </c>
      <c r="C38" s="4"/>
      <c r="D38" s="14"/>
      <c r="E38" s="14"/>
    </row>
    <row r="39" spans="1:5" ht="23.25" customHeight="1" x14ac:dyDescent="0.25">
      <c r="A39" s="128">
        <v>36</v>
      </c>
      <c r="B39" s="4" t="s">
        <v>244</v>
      </c>
      <c r="C39" s="4"/>
      <c r="D39" s="14"/>
      <c r="E39" s="14"/>
    </row>
    <row r="40" spans="1:5" ht="23.25" customHeight="1" x14ac:dyDescent="0.25">
      <c r="A40" s="128">
        <v>37</v>
      </c>
      <c r="B40" s="4" t="s">
        <v>257</v>
      </c>
      <c r="C40" s="4"/>
      <c r="D40" s="14"/>
      <c r="E40" s="14"/>
    </row>
    <row r="41" spans="1:5" ht="23.25" customHeight="1" x14ac:dyDescent="0.25">
      <c r="A41" s="128">
        <v>38</v>
      </c>
      <c r="B41" s="4" t="s">
        <v>260</v>
      </c>
      <c r="C41" s="4"/>
      <c r="D41" s="14"/>
      <c r="E41" s="14"/>
    </row>
    <row r="42" spans="1:5" ht="23.25" customHeight="1" x14ac:dyDescent="0.25">
      <c r="A42" s="128">
        <v>39</v>
      </c>
      <c r="B42" s="4" t="s">
        <v>358</v>
      </c>
      <c r="C42" s="4"/>
      <c r="D42" s="14"/>
      <c r="E42" s="14"/>
    </row>
    <row r="43" spans="1:5" ht="23.25" customHeight="1" x14ac:dyDescent="0.25">
      <c r="A43" s="128">
        <v>40</v>
      </c>
      <c r="B43" s="4" t="s">
        <v>154</v>
      </c>
      <c r="C43" s="4"/>
      <c r="D43" s="14"/>
      <c r="E43" s="14"/>
    </row>
    <row r="44" spans="1:5" ht="23.25" customHeight="1" x14ac:dyDescent="0.25">
      <c r="A44" s="128">
        <v>41</v>
      </c>
      <c r="B44" s="4" t="s">
        <v>285</v>
      </c>
      <c r="C44" s="4"/>
      <c r="D44" s="14"/>
      <c r="E44" s="14"/>
    </row>
    <row r="45" spans="1:5" ht="23.25" customHeight="1" x14ac:dyDescent="0.25">
      <c r="A45" s="128">
        <v>42</v>
      </c>
      <c r="B45" s="4" t="s">
        <v>70</v>
      </c>
      <c r="C45" s="4"/>
      <c r="D45" s="14"/>
      <c r="E45" s="14"/>
    </row>
    <row r="46" spans="1:5" ht="23.25" customHeight="1" x14ac:dyDescent="0.25">
      <c r="A46" s="128">
        <v>43</v>
      </c>
      <c r="B46" s="4" t="s">
        <v>52</v>
      </c>
      <c r="C46" s="4"/>
      <c r="D46" s="14"/>
      <c r="E46" s="14"/>
    </row>
    <row r="47" spans="1:5" ht="23.25" customHeight="1" x14ac:dyDescent="0.25">
      <c r="A47" s="128">
        <v>44</v>
      </c>
      <c r="B47" s="4" t="s">
        <v>97</v>
      </c>
      <c r="C47" s="4"/>
      <c r="D47" s="14"/>
      <c r="E47" s="14"/>
    </row>
    <row r="48" spans="1:5" ht="23.25" customHeight="1" x14ac:dyDescent="0.25">
      <c r="A48" s="128">
        <v>45</v>
      </c>
      <c r="B48" s="4" t="s">
        <v>424</v>
      </c>
      <c r="C48" s="4"/>
      <c r="D48" s="14"/>
      <c r="E48" s="14"/>
    </row>
    <row r="49" spans="1:6" ht="23.25" customHeight="1" x14ac:dyDescent="0.25">
      <c r="A49" s="128">
        <v>46</v>
      </c>
      <c r="B49" s="4" t="s">
        <v>391</v>
      </c>
      <c r="C49" s="4"/>
      <c r="D49" s="14"/>
      <c r="E49" s="14"/>
    </row>
    <row r="50" spans="1:6" ht="23.25" customHeight="1" x14ac:dyDescent="0.25">
      <c r="A50" s="128">
        <v>47</v>
      </c>
      <c r="B50" s="4" t="s">
        <v>748</v>
      </c>
      <c r="C50" s="4"/>
      <c r="D50" s="14"/>
      <c r="E50" s="14"/>
    </row>
    <row r="51" spans="1:6" ht="23.25" customHeight="1" x14ac:dyDescent="0.25">
      <c r="A51" s="128">
        <v>48</v>
      </c>
      <c r="B51" s="4" t="s">
        <v>79</v>
      </c>
      <c r="C51" s="4"/>
      <c r="D51" s="14"/>
      <c r="E51" s="14"/>
    </row>
    <row r="52" spans="1:6" ht="23.25" customHeight="1" x14ac:dyDescent="0.25">
      <c r="A52" s="128">
        <v>49</v>
      </c>
      <c r="B52" s="4" t="s">
        <v>278</v>
      </c>
      <c r="C52" s="4"/>
      <c r="D52" s="14"/>
      <c r="E52" s="14"/>
    </row>
    <row r="53" spans="1:6" ht="23.25" customHeight="1" x14ac:dyDescent="0.25">
      <c r="A53" s="128">
        <v>50</v>
      </c>
      <c r="B53" s="4" t="s">
        <v>209</v>
      </c>
      <c r="C53" s="4"/>
      <c r="D53" s="14"/>
      <c r="E53" s="14"/>
    </row>
    <row r="54" spans="1:6" ht="23.25" customHeight="1" x14ac:dyDescent="0.25">
      <c r="A54" s="128">
        <v>51</v>
      </c>
      <c r="B54" s="4" t="s">
        <v>139</v>
      </c>
      <c r="C54" s="4"/>
      <c r="D54" s="14"/>
      <c r="E54" s="14"/>
    </row>
    <row r="55" spans="1:6" ht="23.25" customHeight="1" x14ac:dyDescent="0.25">
      <c r="A55" s="128">
        <v>52</v>
      </c>
      <c r="B55" s="4" t="s">
        <v>29</v>
      </c>
      <c r="C55" s="4"/>
      <c r="D55" s="14"/>
      <c r="E55" s="14"/>
    </row>
    <row r="56" spans="1:6" ht="23.25" customHeight="1" x14ac:dyDescent="0.25">
      <c r="A56" s="128">
        <v>53</v>
      </c>
      <c r="B56" s="4" t="s">
        <v>217</v>
      </c>
      <c r="C56" s="4"/>
      <c r="D56" s="14"/>
      <c r="E56" s="14"/>
    </row>
    <row r="57" spans="1:6" ht="23.25" customHeight="1" x14ac:dyDescent="0.25">
      <c r="A57" s="128">
        <v>54</v>
      </c>
      <c r="B57" s="4" t="s">
        <v>148</v>
      </c>
      <c r="C57" s="4"/>
      <c r="D57" s="14"/>
      <c r="E57" s="14"/>
    </row>
    <row r="58" spans="1:6" ht="23.25" customHeight="1" x14ac:dyDescent="0.25">
      <c r="A58" s="128">
        <v>55</v>
      </c>
      <c r="B58" s="4" t="s">
        <v>235</v>
      </c>
      <c r="C58" s="4"/>
      <c r="D58" s="14"/>
      <c r="E58" s="14"/>
    </row>
    <row r="59" spans="1:6" ht="23.25" customHeight="1" x14ac:dyDescent="0.25">
      <c r="A59" s="128">
        <v>56</v>
      </c>
      <c r="B59" s="4" t="s">
        <v>142</v>
      </c>
      <c r="C59" s="4"/>
      <c r="D59" s="14"/>
      <c r="E59" s="14"/>
    </row>
    <row r="60" spans="1:6" ht="23.25" customHeight="1" x14ac:dyDescent="0.25">
      <c r="A60" s="128">
        <v>57</v>
      </c>
      <c r="B60" s="4" t="s">
        <v>11</v>
      </c>
      <c r="C60" s="4"/>
      <c r="D60" s="14"/>
      <c r="E60" s="14"/>
      <c r="F60">
        <f>282+258+376</f>
        <v>916</v>
      </c>
    </row>
    <row r="61" spans="1:6" ht="23.25" customHeight="1" x14ac:dyDescent="0.25">
      <c r="A61" s="128">
        <v>58</v>
      </c>
      <c r="B61" s="4" t="s">
        <v>276</v>
      </c>
      <c r="C61" s="4"/>
      <c r="D61" s="14"/>
      <c r="E61" s="14"/>
    </row>
    <row r="62" spans="1:6" ht="23.25" customHeight="1" x14ac:dyDescent="0.25">
      <c r="A62" s="128">
        <v>59</v>
      </c>
      <c r="B62" s="4" t="s">
        <v>113</v>
      </c>
      <c r="C62" s="4"/>
      <c r="D62" s="14"/>
      <c r="E62" s="14"/>
    </row>
    <row r="63" spans="1:6" ht="23.25" customHeight="1" x14ac:dyDescent="0.25">
      <c r="A63" s="128">
        <v>60</v>
      </c>
      <c r="B63" s="4" t="s">
        <v>280</v>
      </c>
      <c r="C63" s="4"/>
      <c r="D63" s="14"/>
      <c r="E63" s="14"/>
    </row>
    <row r="64" spans="1:6" ht="23.25" customHeight="1" x14ac:dyDescent="0.25">
      <c r="A64" s="128">
        <v>61</v>
      </c>
      <c r="B64" s="4" t="s">
        <v>76</v>
      </c>
      <c r="C64" s="4"/>
      <c r="D64" s="14"/>
      <c r="E64" s="14"/>
    </row>
    <row r="65" spans="1:5" ht="23.25" customHeight="1" x14ac:dyDescent="0.25">
      <c r="A65" s="128">
        <v>62</v>
      </c>
      <c r="B65" s="4" t="s">
        <v>355</v>
      </c>
      <c r="C65" s="4"/>
      <c r="D65" s="14"/>
      <c r="E65" s="14"/>
    </row>
    <row r="66" spans="1:5" ht="23.25" customHeight="1" x14ac:dyDescent="0.25">
      <c r="A66" s="128">
        <v>63</v>
      </c>
      <c r="B66" s="4" t="s">
        <v>230</v>
      </c>
      <c r="C66" s="4"/>
      <c r="D66" s="14"/>
      <c r="E66" s="14"/>
    </row>
    <row r="67" spans="1:5" ht="23.25" customHeight="1" x14ac:dyDescent="0.25">
      <c r="A67" s="128">
        <v>64</v>
      </c>
      <c r="B67" s="4" t="s">
        <v>179</v>
      </c>
      <c r="C67" s="4"/>
      <c r="D67" s="14"/>
      <c r="E67" s="14"/>
    </row>
    <row r="68" spans="1:5" ht="23.25" customHeight="1" x14ac:dyDescent="0.25">
      <c r="A68" s="128">
        <v>65</v>
      </c>
      <c r="B68" s="4" t="s">
        <v>227</v>
      </c>
      <c r="C68" s="4"/>
      <c r="D68" s="14"/>
      <c r="E68" s="14"/>
    </row>
    <row r="69" spans="1:5" ht="23.25" customHeight="1" x14ac:dyDescent="0.25">
      <c r="A69" s="128">
        <v>66</v>
      </c>
      <c r="B69" s="4" t="s">
        <v>6</v>
      </c>
      <c r="C69" s="4"/>
      <c r="D69" s="14"/>
      <c r="E69" s="14"/>
    </row>
    <row r="70" spans="1:5" ht="23.25" customHeight="1" x14ac:dyDescent="0.25">
      <c r="A70" s="128">
        <v>67</v>
      </c>
      <c r="B70" s="4" t="s">
        <v>197</v>
      </c>
      <c r="C70" s="4"/>
      <c r="D70" s="14"/>
      <c r="E70" s="14"/>
    </row>
    <row r="71" spans="1:5" ht="23.25" customHeight="1" x14ac:dyDescent="0.25">
      <c r="A71" s="128">
        <v>68</v>
      </c>
      <c r="B71" s="4" t="s">
        <v>101</v>
      </c>
      <c r="C71" s="4"/>
      <c r="D71" s="14"/>
      <c r="E71" s="14"/>
    </row>
    <row r="72" spans="1:5" ht="23.25" customHeight="1" x14ac:dyDescent="0.25">
      <c r="A72" s="128">
        <v>69</v>
      </c>
      <c r="B72" s="4" t="s">
        <v>238</v>
      </c>
      <c r="C72" s="4"/>
      <c r="D72" s="14"/>
      <c r="E72" s="14"/>
    </row>
    <row r="73" spans="1:5" ht="23.25" customHeight="1" x14ac:dyDescent="0.25">
      <c r="A73" s="128">
        <v>70</v>
      </c>
      <c r="B73" s="4" t="s">
        <v>751</v>
      </c>
      <c r="C73" s="4"/>
      <c r="D73" s="14"/>
      <c r="E73" s="14"/>
    </row>
    <row r="74" spans="1:5" ht="23.25" customHeight="1" x14ac:dyDescent="0.25">
      <c r="A74" s="128">
        <v>71</v>
      </c>
      <c r="B74" s="4" t="s">
        <v>173</v>
      </c>
      <c r="C74" s="4"/>
      <c r="D74" s="14"/>
      <c r="E74" s="14"/>
    </row>
    <row r="75" spans="1:5" ht="23.25" customHeight="1" x14ac:dyDescent="0.25">
      <c r="A75" s="128">
        <v>72</v>
      </c>
      <c r="B75" s="4" t="s">
        <v>167</v>
      </c>
      <c r="C75" s="4"/>
      <c r="D75" s="14"/>
      <c r="E75" s="14"/>
    </row>
    <row r="76" spans="1:5" ht="23.25" customHeight="1" x14ac:dyDescent="0.25">
      <c r="A76" s="128">
        <v>73</v>
      </c>
      <c r="B76" s="4" t="s">
        <v>145</v>
      </c>
      <c r="C76" s="4"/>
      <c r="D76" s="14"/>
      <c r="E76" s="14"/>
    </row>
    <row r="77" spans="1:5" ht="23.25" customHeight="1" x14ac:dyDescent="0.25">
      <c r="A77" s="128">
        <v>74</v>
      </c>
      <c r="B77" s="4" t="s">
        <v>214</v>
      </c>
      <c r="C77" s="4"/>
      <c r="D77" s="14"/>
      <c r="E77" s="14"/>
    </row>
    <row r="78" spans="1:5" ht="23.25" customHeight="1" x14ac:dyDescent="0.25">
      <c r="A78" s="128">
        <v>75</v>
      </c>
      <c r="B78" s="4" t="s">
        <v>200</v>
      </c>
      <c r="C78" s="4"/>
      <c r="D78" s="14"/>
      <c r="E78" s="14"/>
    </row>
    <row r="79" spans="1:5" ht="23.25" customHeight="1" x14ac:dyDescent="0.25">
      <c r="A79" s="128">
        <v>76</v>
      </c>
      <c r="B79" s="4" t="s">
        <v>288</v>
      </c>
      <c r="C79" s="4"/>
      <c r="D79" s="14"/>
      <c r="E79" s="14"/>
    </row>
    <row r="80" spans="1:5" ht="23.25" customHeight="1" x14ac:dyDescent="0.25">
      <c r="A80" s="128">
        <v>77</v>
      </c>
      <c r="B80" s="4" t="s">
        <v>412</v>
      </c>
      <c r="C80" s="4"/>
      <c r="D80" s="14"/>
      <c r="E80" s="14"/>
    </row>
    <row r="81" spans="1:5" ht="23.25" customHeight="1" x14ac:dyDescent="0.25">
      <c r="A81" s="128">
        <v>78</v>
      </c>
      <c r="B81" s="4" t="s">
        <v>247</v>
      </c>
      <c r="C81" s="4"/>
      <c r="D81" s="14"/>
      <c r="E81" s="14"/>
    </row>
    <row r="82" spans="1:5" ht="23.25" customHeight="1" x14ac:dyDescent="0.25">
      <c r="A82" s="128">
        <v>79</v>
      </c>
      <c r="B82" s="4" t="s">
        <v>409</v>
      </c>
      <c r="C82" s="4"/>
      <c r="D82" s="14"/>
      <c r="E82" s="14"/>
    </row>
    <row r="83" spans="1:5" ht="23.25" customHeight="1" x14ac:dyDescent="0.25">
      <c r="A83" s="128">
        <v>80</v>
      </c>
      <c r="B83" s="4" t="s">
        <v>418</v>
      </c>
      <c r="C83" s="4"/>
      <c r="D83" s="14"/>
      <c r="E83" s="14"/>
    </row>
    <row r="84" spans="1:5" ht="23.25" customHeight="1" x14ac:dyDescent="0.25">
      <c r="A84" s="128">
        <v>81</v>
      </c>
      <c r="B84" s="4" t="s">
        <v>353</v>
      </c>
      <c r="C84" s="4"/>
      <c r="D84" s="14"/>
      <c r="E84" s="14"/>
    </row>
    <row r="85" spans="1:5" ht="23.25" customHeight="1" x14ac:dyDescent="0.25">
      <c r="A85" s="128">
        <v>82</v>
      </c>
      <c r="B85" s="4" t="s">
        <v>194</v>
      </c>
      <c r="C85" s="4"/>
      <c r="D85" s="14"/>
      <c r="E85" s="14"/>
    </row>
    <row r="86" spans="1:5" ht="23.25" customHeight="1" x14ac:dyDescent="0.25">
      <c r="A86" s="128">
        <v>83</v>
      </c>
      <c r="B86" s="4" t="s">
        <v>525</v>
      </c>
      <c r="C86" s="4"/>
      <c r="D86" s="14"/>
      <c r="E86" s="14"/>
    </row>
    <row r="87" spans="1:5" ht="23.25" customHeight="1" x14ac:dyDescent="0.25">
      <c r="A87" s="128">
        <v>84</v>
      </c>
      <c r="B87" s="4" t="s">
        <v>421</v>
      </c>
      <c r="C87" s="4"/>
      <c r="D87" s="14"/>
      <c r="E87" s="14"/>
    </row>
    <row r="88" spans="1:5" ht="23.25" customHeight="1" x14ac:dyDescent="0.25">
      <c r="A88" s="128">
        <v>85</v>
      </c>
      <c r="B88" s="4" t="s">
        <v>270</v>
      </c>
      <c r="C88" s="4"/>
      <c r="D88" s="14"/>
      <c r="E88" s="14"/>
    </row>
    <row r="89" spans="1:5" ht="23.25" customHeight="1" x14ac:dyDescent="0.25">
      <c r="A89" s="128">
        <v>86</v>
      </c>
      <c r="B89" s="4" t="s">
        <v>268</v>
      </c>
      <c r="C89" s="4"/>
      <c r="D89" s="14"/>
      <c r="E89" s="14"/>
    </row>
    <row r="90" spans="1:5" ht="23.25" customHeight="1" x14ac:dyDescent="0.25">
      <c r="A90" s="128">
        <v>87</v>
      </c>
      <c r="B90" s="4" t="s">
        <v>291</v>
      </c>
      <c r="C90" s="4"/>
      <c r="D90" s="14"/>
      <c r="E90" s="14"/>
    </row>
    <row r="91" spans="1:5" ht="23.25" customHeight="1" x14ac:dyDescent="0.25">
      <c r="A91" s="128">
        <v>88</v>
      </c>
      <c r="B91" s="4" t="s">
        <v>122</v>
      </c>
      <c r="C91" s="4"/>
      <c r="D91" s="14"/>
      <c r="E91" s="14"/>
    </row>
    <row r="92" spans="1:5" ht="23.25" customHeight="1" x14ac:dyDescent="0.25">
      <c r="A92" s="128">
        <v>89</v>
      </c>
      <c r="B92" s="4" t="s">
        <v>294</v>
      </c>
      <c r="C92" s="4"/>
      <c r="D92" s="14"/>
      <c r="E92" s="14"/>
    </row>
    <row r="93" spans="1:5" ht="23.25" customHeight="1" x14ac:dyDescent="0.25">
      <c r="A93" s="128">
        <v>90</v>
      </c>
      <c r="B93" s="4" t="s">
        <v>714</v>
      </c>
      <c r="C93" s="4"/>
      <c r="D93" s="14"/>
      <c r="E93" s="14"/>
    </row>
    <row r="94" spans="1:5" ht="23.25" customHeight="1" x14ac:dyDescent="0.25">
      <c r="A94" s="128">
        <v>91</v>
      </c>
      <c r="B94" s="4" t="s">
        <v>85</v>
      </c>
      <c r="C94" s="4"/>
      <c r="D94" s="14"/>
      <c r="E94" s="14"/>
    </row>
    <row r="95" spans="1:5" ht="23.25" customHeight="1" x14ac:dyDescent="0.25">
      <c r="A95" s="128">
        <v>92</v>
      </c>
      <c r="B95" s="4" t="s">
        <v>82</v>
      </c>
      <c r="C95" s="4"/>
      <c r="D95" s="14"/>
      <c r="E95" s="14"/>
    </row>
    <row r="96" spans="1:5" ht="23.25" customHeight="1" x14ac:dyDescent="0.25">
      <c r="A96" s="128">
        <v>93</v>
      </c>
      <c r="B96" s="4" t="s">
        <v>283</v>
      </c>
      <c r="C96" s="4"/>
      <c r="D96" s="14"/>
      <c r="E96" s="14"/>
    </row>
    <row r="97" spans="1:10" ht="23.25" customHeight="1" x14ac:dyDescent="0.25">
      <c r="A97" s="128">
        <v>94</v>
      </c>
      <c r="B97" s="4" t="s">
        <v>211</v>
      </c>
      <c r="C97" s="4"/>
      <c r="D97" s="14"/>
      <c r="E97" s="14"/>
    </row>
    <row r="98" spans="1:10" ht="23.25" customHeight="1" x14ac:dyDescent="0.25">
      <c r="A98" s="128">
        <v>95</v>
      </c>
      <c r="B98" s="4" t="s">
        <v>365</v>
      </c>
      <c r="C98" s="4"/>
      <c r="D98" s="14"/>
      <c r="E98" s="14"/>
    </row>
    <row r="99" spans="1:10" ht="23.25" customHeight="1" x14ac:dyDescent="0.25">
      <c r="A99" s="128">
        <v>96</v>
      </c>
      <c r="B99" s="4" t="s">
        <v>110</v>
      </c>
      <c r="C99" s="4"/>
      <c r="D99" s="14"/>
      <c r="E99" s="14"/>
    </row>
    <row r="100" spans="1:10" ht="23.25" customHeight="1" x14ac:dyDescent="0.25">
      <c r="A100" s="128">
        <v>97</v>
      </c>
      <c r="B100" s="4" t="s">
        <v>297</v>
      </c>
      <c r="C100" s="4"/>
      <c r="D100" s="14"/>
      <c r="E100" s="14"/>
    </row>
    <row r="101" spans="1:10" ht="23.25" customHeight="1" x14ac:dyDescent="0.25">
      <c r="A101" s="128">
        <v>98</v>
      </c>
      <c r="B101" s="4" t="s">
        <v>273</v>
      </c>
      <c r="C101" s="4"/>
      <c r="D101" s="14"/>
      <c r="E101" s="14"/>
    </row>
    <row r="102" spans="1:10" ht="23.25" customHeight="1" x14ac:dyDescent="0.25">
      <c r="A102" s="128">
        <v>99</v>
      </c>
      <c r="B102" s="4" t="s">
        <v>55</v>
      </c>
      <c r="C102" s="4"/>
      <c r="D102" s="14"/>
      <c r="E102" s="4"/>
      <c r="F102" s="42"/>
      <c r="G102" s="42"/>
      <c r="H102" s="42"/>
      <c r="I102" s="43"/>
      <c r="J102" s="42"/>
    </row>
    <row r="103" spans="1:10" ht="23.25" customHeight="1" x14ac:dyDescent="0.25">
      <c r="A103" s="128">
        <v>100</v>
      </c>
      <c r="B103" s="4" t="s">
        <v>241</v>
      </c>
      <c r="C103" s="4"/>
      <c r="D103" s="14"/>
      <c r="E103" s="14"/>
    </row>
    <row r="142" spans="1:3" s="44" customFormat="1" x14ac:dyDescent="0.25">
      <c r="A142" s="234" t="s">
        <v>311</v>
      </c>
      <c r="B142" s="234"/>
      <c r="C142" s="127"/>
    </row>
    <row r="143" spans="1:3" s="44" customFormat="1" x14ac:dyDescent="0.25">
      <c r="A143" s="234" t="s">
        <v>322</v>
      </c>
      <c r="B143" s="234"/>
      <c r="C143" s="127"/>
    </row>
    <row r="144" spans="1:3" s="44" customFormat="1" ht="22.5" x14ac:dyDescent="0.25">
      <c r="A144" s="4" t="s">
        <v>323</v>
      </c>
      <c r="B144" s="4" t="s">
        <v>308</v>
      </c>
      <c r="C144" s="4"/>
    </row>
    <row r="145" spans="1:3" s="44" customFormat="1" x14ac:dyDescent="0.25">
      <c r="A145" s="4">
        <v>1</v>
      </c>
      <c r="B145" s="22">
        <v>890713</v>
      </c>
      <c r="C145" s="22"/>
    </row>
    <row r="148" spans="1:3" x14ac:dyDescent="0.25">
      <c r="A148" s="234" t="s">
        <v>311</v>
      </c>
      <c r="B148" s="234"/>
      <c r="C148" s="76"/>
    </row>
    <row r="149" spans="1:3" x14ac:dyDescent="0.25">
      <c r="A149" s="234" t="s">
        <v>310</v>
      </c>
      <c r="B149" s="234"/>
      <c r="C149" s="76"/>
    </row>
    <row r="150" spans="1:3" ht="22.5" x14ac:dyDescent="0.25">
      <c r="A150" s="4" t="s">
        <v>309</v>
      </c>
      <c r="B150" s="4" t="s">
        <v>308</v>
      </c>
      <c r="C150" s="42"/>
    </row>
    <row r="151" spans="1:3" x14ac:dyDescent="0.25">
      <c r="A151" s="4">
        <v>1</v>
      </c>
      <c r="B151" s="4">
        <v>890713</v>
      </c>
      <c r="C151" s="42"/>
    </row>
  </sheetData>
  <mergeCells count="5">
    <mergeCell ref="A148:B148"/>
    <mergeCell ref="A149:B149"/>
    <mergeCell ref="A1:D1"/>
    <mergeCell ref="A142:B142"/>
    <mergeCell ref="A143:B143"/>
  </mergeCells>
  <pageMargins left="0.31" right="0.2" top="0.27" bottom="0.28000000000000003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A105" sqref="A105"/>
    </sheetView>
  </sheetViews>
  <sheetFormatPr defaultRowHeight="15" x14ac:dyDescent="0.25"/>
  <cols>
    <col min="1" max="1" width="5" style="3" customWidth="1"/>
    <col min="2" max="2" width="19.42578125" style="1" customWidth="1"/>
    <col min="3" max="3" width="12.140625" style="1" customWidth="1"/>
    <col min="4" max="4" width="55.140625" customWidth="1"/>
    <col min="5" max="5" width="8.42578125" customWidth="1"/>
    <col min="6" max="6" width="8.5703125" customWidth="1"/>
    <col min="9" max="9" width="12.42578125" customWidth="1"/>
    <col min="10" max="10" width="17.140625" customWidth="1"/>
  </cols>
  <sheetData>
    <row r="1" spans="1:5" x14ac:dyDescent="0.25">
      <c r="A1" s="305" t="s">
        <v>799</v>
      </c>
      <c r="B1" s="246"/>
      <c r="C1" s="246"/>
      <c r="D1" s="246"/>
    </row>
    <row r="2" spans="1:5" ht="15.75" x14ac:dyDescent="0.25">
      <c r="C2" s="65" t="s">
        <v>857</v>
      </c>
    </row>
    <row r="3" spans="1:5" ht="22.5" x14ac:dyDescent="0.25">
      <c r="A3" s="159" t="s">
        <v>309</v>
      </c>
      <c r="B3" s="4" t="s">
        <v>307</v>
      </c>
      <c r="C3" s="4" t="s">
        <v>797</v>
      </c>
      <c r="D3" s="13"/>
      <c r="E3" s="13" t="s">
        <v>796</v>
      </c>
    </row>
    <row r="4" spans="1:5" s="162" customFormat="1" ht="33" customHeight="1" x14ac:dyDescent="0.25">
      <c r="A4" s="25">
        <v>1</v>
      </c>
      <c r="B4" s="160" t="s">
        <v>388</v>
      </c>
      <c r="C4" s="160"/>
      <c r="D4" s="161"/>
      <c r="E4" s="161"/>
    </row>
    <row r="5" spans="1:5" s="162" customFormat="1" ht="33" customHeight="1" x14ac:dyDescent="0.25">
      <c r="A5" s="25">
        <v>2</v>
      </c>
      <c r="B5" s="160" t="s">
        <v>374</v>
      </c>
      <c r="C5" s="160"/>
      <c r="D5" s="161"/>
      <c r="E5" s="161"/>
    </row>
    <row r="6" spans="1:5" s="162" customFormat="1" ht="33" customHeight="1" x14ac:dyDescent="0.25">
      <c r="A6" s="25">
        <v>3</v>
      </c>
      <c r="B6" s="160" t="s">
        <v>220</v>
      </c>
      <c r="C6" s="160"/>
      <c r="D6" s="161"/>
      <c r="E6" s="161"/>
    </row>
    <row r="7" spans="1:5" s="162" customFormat="1" ht="33" customHeight="1" x14ac:dyDescent="0.25">
      <c r="A7" s="25">
        <v>4</v>
      </c>
      <c r="B7" s="160" t="s">
        <v>380</v>
      </c>
      <c r="C7" s="160"/>
      <c r="D7" s="161"/>
      <c r="E7" s="161"/>
    </row>
    <row r="8" spans="1:5" s="162" customFormat="1" ht="33" customHeight="1" x14ac:dyDescent="0.25">
      <c r="A8" s="25">
        <v>5</v>
      </c>
      <c r="B8" s="160" t="s">
        <v>415</v>
      </c>
      <c r="C8" s="160"/>
      <c r="D8" s="161"/>
      <c r="E8" s="161"/>
    </row>
    <row r="9" spans="1:5" s="162" customFormat="1" ht="33" customHeight="1" x14ac:dyDescent="0.25">
      <c r="A9" s="25">
        <v>6</v>
      </c>
      <c r="B9" s="160" t="s">
        <v>91</v>
      </c>
      <c r="C9" s="160"/>
      <c r="D9" s="161"/>
      <c r="E9" s="161"/>
    </row>
    <row r="10" spans="1:5" s="162" customFormat="1" ht="33" customHeight="1" x14ac:dyDescent="0.25">
      <c r="A10" s="25">
        <v>7</v>
      </c>
      <c r="B10" s="160" t="s">
        <v>394</v>
      </c>
      <c r="C10" s="160"/>
      <c r="D10" s="161"/>
      <c r="E10" s="161"/>
    </row>
    <row r="11" spans="1:5" s="162" customFormat="1" ht="33" customHeight="1" x14ac:dyDescent="0.25">
      <c r="A11" s="25">
        <v>8</v>
      </c>
      <c r="B11" s="160" t="s">
        <v>858</v>
      </c>
      <c r="C11" s="160"/>
      <c r="D11" s="161"/>
      <c r="E11" s="161"/>
    </row>
    <row r="12" spans="1:5" s="162" customFormat="1" ht="33" customHeight="1" x14ac:dyDescent="0.25">
      <c r="A12" s="25">
        <v>9</v>
      </c>
      <c r="B12" s="160" t="s">
        <v>371</v>
      </c>
      <c r="C12" s="160"/>
      <c r="D12" s="161"/>
      <c r="E12" s="161"/>
    </row>
    <row r="13" spans="1:5" s="162" customFormat="1" ht="33" customHeight="1" x14ac:dyDescent="0.25">
      <c r="A13" s="25">
        <v>10</v>
      </c>
      <c r="B13" s="160" t="s">
        <v>232</v>
      </c>
      <c r="C13" s="160"/>
      <c r="D13" s="161"/>
      <c r="E13" s="161"/>
    </row>
    <row r="14" spans="1:5" s="162" customFormat="1" ht="33" customHeight="1" x14ac:dyDescent="0.25">
      <c r="A14" s="25">
        <v>11</v>
      </c>
      <c r="B14" s="160" t="s">
        <v>350</v>
      </c>
      <c r="C14" s="160"/>
      <c r="D14" s="161"/>
      <c r="E14" s="161"/>
    </row>
    <row r="15" spans="1:5" s="162" customFormat="1" ht="33" customHeight="1" x14ac:dyDescent="0.25">
      <c r="A15" s="25">
        <v>12</v>
      </c>
      <c r="B15" s="160" t="s">
        <v>403</v>
      </c>
      <c r="C15" s="160"/>
      <c r="D15" s="161"/>
      <c r="E15" s="161"/>
    </row>
    <row r="16" spans="1:5" s="162" customFormat="1" ht="33" customHeight="1" x14ac:dyDescent="0.25">
      <c r="A16" s="25">
        <v>13</v>
      </c>
      <c r="B16" s="160" t="s">
        <v>125</v>
      </c>
      <c r="C16" s="160"/>
      <c r="D16" s="161"/>
      <c r="E16" s="161"/>
    </row>
    <row r="17" spans="1:5" s="162" customFormat="1" ht="33" customHeight="1" x14ac:dyDescent="0.25">
      <c r="A17" s="25">
        <v>14</v>
      </c>
      <c r="B17" s="160" t="s">
        <v>397</v>
      </c>
      <c r="C17" s="160"/>
      <c r="D17" s="161"/>
      <c r="E17" s="161"/>
    </row>
    <row r="18" spans="1:5" s="162" customFormat="1" ht="33" customHeight="1" x14ac:dyDescent="0.25">
      <c r="A18" s="25">
        <v>15</v>
      </c>
      <c r="B18" s="160" t="s">
        <v>222</v>
      </c>
      <c r="C18" s="160"/>
      <c r="D18" s="161"/>
      <c r="E18" s="161"/>
    </row>
    <row r="19" spans="1:5" s="162" customFormat="1" ht="33" customHeight="1" x14ac:dyDescent="0.25">
      <c r="A19" s="25">
        <v>16</v>
      </c>
      <c r="B19" s="160" t="s">
        <v>26</v>
      </c>
      <c r="C19" s="160"/>
      <c r="D19" s="161"/>
      <c r="E19" s="161"/>
    </row>
    <row r="20" spans="1:5" s="162" customFormat="1" ht="33" customHeight="1" x14ac:dyDescent="0.25">
      <c r="A20" s="25">
        <v>17</v>
      </c>
      <c r="B20" s="160" t="s">
        <v>47</v>
      </c>
      <c r="C20" s="160"/>
      <c r="D20" s="161"/>
      <c r="E20" s="161"/>
    </row>
    <row r="21" spans="1:5" s="162" customFormat="1" ht="33" customHeight="1" x14ac:dyDescent="0.25">
      <c r="A21" s="25">
        <v>18</v>
      </c>
      <c r="B21" s="160" t="s">
        <v>729</v>
      </c>
      <c r="C21" s="160"/>
      <c r="D21" s="161"/>
      <c r="E21" s="161"/>
    </row>
    <row r="22" spans="1:5" s="162" customFormat="1" ht="33" customHeight="1" x14ac:dyDescent="0.25">
      <c r="A22" s="25">
        <v>19</v>
      </c>
      <c r="B22" s="160" t="s">
        <v>749</v>
      </c>
      <c r="C22" s="160"/>
      <c r="D22" s="161"/>
      <c r="E22" s="161"/>
    </row>
    <row r="23" spans="1:5" s="162" customFormat="1" ht="33" customHeight="1" x14ac:dyDescent="0.25">
      <c r="A23" s="25">
        <v>20</v>
      </c>
      <c r="B23" s="160" t="s">
        <v>263</v>
      </c>
      <c r="C23" s="160"/>
      <c r="D23" s="161"/>
      <c r="E23" s="161"/>
    </row>
    <row r="24" spans="1:5" s="162" customFormat="1" ht="33" customHeight="1" x14ac:dyDescent="0.25">
      <c r="A24" s="25">
        <v>21</v>
      </c>
      <c r="B24" s="160" t="s">
        <v>165</v>
      </c>
      <c r="C24" s="160"/>
      <c r="D24" s="161"/>
      <c r="E24" s="161"/>
    </row>
    <row r="25" spans="1:5" s="162" customFormat="1" ht="33" customHeight="1" x14ac:dyDescent="0.25">
      <c r="A25" s="25">
        <v>22</v>
      </c>
      <c r="B25" s="160" t="s">
        <v>377</v>
      </c>
      <c r="C25" s="160"/>
      <c r="D25" s="161"/>
      <c r="E25" s="161"/>
    </row>
    <row r="26" spans="1:5" s="162" customFormat="1" ht="33" customHeight="1" x14ac:dyDescent="0.25">
      <c r="A26" s="25">
        <v>23</v>
      </c>
      <c r="B26" s="160" t="s">
        <v>14</v>
      </c>
      <c r="C26" s="160"/>
      <c r="D26" s="161"/>
      <c r="E26" s="161"/>
    </row>
    <row r="27" spans="1:5" s="162" customFormat="1" ht="33" customHeight="1" x14ac:dyDescent="0.25">
      <c r="A27" s="25">
        <v>24</v>
      </c>
      <c r="B27" s="160" t="s">
        <v>203</v>
      </c>
      <c r="C27" s="160"/>
      <c r="D27" s="161"/>
      <c r="E27" s="161"/>
    </row>
    <row r="28" spans="1:5" s="162" customFormat="1" ht="33" customHeight="1" x14ac:dyDescent="0.25">
      <c r="A28" s="25">
        <v>25</v>
      </c>
      <c r="B28" s="160" t="s">
        <v>133</v>
      </c>
      <c r="C28" s="160"/>
      <c r="D28" s="161"/>
      <c r="E28" s="161"/>
    </row>
    <row r="29" spans="1:5" s="162" customFormat="1" ht="33" customHeight="1" x14ac:dyDescent="0.25">
      <c r="A29" s="25">
        <v>26</v>
      </c>
      <c r="B29" s="160" t="s">
        <v>383</v>
      </c>
      <c r="C29" s="160"/>
      <c r="D29" s="161"/>
      <c r="E29" s="161"/>
    </row>
    <row r="30" spans="1:5" s="162" customFormat="1" ht="33" customHeight="1" x14ac:dyDescent="0.25">
      <c r="A30" s="25">
        <v>27</v>
      </c>
      <c r="B30" s="160" t="s">
        <v>94</v>
      </c>
      <c r="C30" s="160"/>
      <c r="D30" s="161"/>
      <c r="E30" s="161"/>
    </row>
    <row r="31" spans="1:5" s="162" customFormat="1" ht="33" customHeight="1" x14ac:dyDescent="0.25">
      <c r="A31" s="25">
        <v>28</v>
      </c>
      <c r="B31" s="160" t="s">
        <v>224</v>
      </c>
      <c r="C31" s="160"/>
      <c r="D31" s="161"/>
      <c r="E31" s="161"/>
    </row>
    <row r="32" spans="1:5" s="162" customFormat="1" ht="33" customHeight="1" x14ac:dyDescent="0.25">
      <c r="A32" s="25">
        <v>29</v>
      </c>
      <c r="B32" s="160" t="s">
        <v>176</v>
      </c>
      <c r="C32" s="160"/>
      <c r="D32" s="161"/>
      <c r="E32" s="161"/>
    </row>
    <row r="33" spans="1:5" s="162" customFormat="1" ht="33" customHeight="1" x14ac:dyDescent="0.25">
      <c r="A33" s="25">
        <v>30</v>
      </c>
      <c r="B33" s="160" t="s">
        <v>151</v>
      </c>
      <c r="C33" s="160"/>
      <c r="D33" s="161"/>
      <c r="E33" s="161"/>
    </row>
    <row r="34" spans="1:5" s="162" customFormat="1" ht="33" customHeight="1" x14ac:dyDescent="0.25">
      <c r="A34" s="25">
        <v>31</v>
      </c>
      <c r="B34" s="160" t="s">
        <v>131</v>
      </c>
      <c r="C34" s="160"/>
      <c r="D34" s="161"/>
      <c r="E34" s="161"/>
    </row>
    <row r="35" spans="1:5" s="162" customFormat="1" ht="33" customHeight="1" x14ac:dyDescent="0.25">
      <c r="A35" s="25">
        <v>32</v>
      </c>
      <c r="B35" s="160" t="s">
        <v>400</v>
      </c>
      <c r="C35" s="160"/>
      <c r="D35" s="161"/>
      <c r="E35" s="161"/>
    </row>
    <row r="36" spans="1:5" s="162" customFormat="1" ht="33" customHeight="1" x14ac:dyDescent="0.25">
      <c r="A36" s="25">
        <v>33</v>
      </c>
      <c r="B36" s="160" t="s">
        <v>249</v>
      </c>
      <c r="C36" s="160"/>
      <c r="D36" s="161"/>
      <c r="E36" s="161"/>
    </row>
    <row r="37" spans="1:5" s="162" customFormat="1" ht="33" customHeight="1" x14ac:dyDescent="0.25">
      <c r="A37" s="25">
        <v>34</v>
      </c>
      <c r="B37" s="160" t="s">
        <v>170</v>
      </c>
      <c r="C37" s="160"/>
      <c r="D37" s="161"/>
      <c r="E37" s="161"/>
    </row>
    <row r="38" spans="1:5" s="162" customFormat="1" ht="33" customHeight="1" x14ac:dyDescent="0.25">
      <c r="A38" s="25">
        <v>35</v>
      </c>
      <c r="B38" s="160" t="s">
        <v>386</v>
      </c>
      <c r="C38" s="160"/>
      <c r="D38" s="161"/>
      <c r="E38" s="161"/>
    </row>
    <row r="39" spans="1:5" s="162" customFormat="1" ht="33" customHeight="1" x14ac:dyDescent="0.25">
      <c r="A39" s="25">
        <v>36</v>
      </c>
      <c r="B39" s="160" t="s">
        <v>244</v>
      </c>
      <c r="C39" s="160"/>
      <c r="D39" s="161"/>
      <c r="E39" s="161"/>
    </row>
    <row r="40" spans="1:5" s="162" customFormat="1" ht="33" customHeight="1" x14ac:dyDescent="0.25">
      <c r="A40" s="25">
        <v>37</v>
      </c>
      <c r="B40" s="160" t="s">
        <v>257</v>
      </c>
      <c r="C40" s="160"/>
      <c r="D40" s="161"/>
      <c r="E40" s="161"/>
    </row>
    <row r="41" spans="1:5" s="162" customFormat="1" ht="33" customHeight="1" x14ac:dyDescent="0.25">
      <c r="A41" s="25">
        <v>38</v>
      </c>
      <c r="B41" s="160" t="s">
        <v>260</v>
      </c>
      <c r="C41" s="160"/>
      <c r="D41" s="161"/>
      <c r="E41" s="161"/>
    </row>
    <row r="42" spans="1:5" s="162" customFormat="1" ht="33" customHeight="1" x14ac:dyDescent="0.25">
      <c r="A42" s="25">
        <v>39</v>
      </c>
      <c r="B42" s="160" t="s">
        <v>358</v>
      </c>
      <c r="C42" s="160"/>
      <c r="D42" s="161"/>
      <c r="E42" s="161"/>
    </row>
    <row r="43" spans="1:5" s="162" customFormat="1" ht="33" customHeight="1" x14ac:dyDescent="0.25">
      <c r="A43" s="25">
        <v>40</v>
      </c>
      <c r="B43" s="160" t="s">
        <v>154</v>
      </c>
      <c r="C43" s="160"/>
      <c r="D43" s="161"/>
      <c r="E43" s="161"/>
    </row>
    <row r="44" spans="1:5" s="162" customFormat="1" ht="33" customHeight="1" x14ac:dyDescent="0.25">
      <c r="A44" s="25">
        <v>41</v>
      </c>
      <c r="B44" s="160" t="s">
        <v>285</v>
      </c>
      <c r="C44" s="160"/>
      <c r="D44" s="161"/>
      <c r="E44" s="161"/>
    </row>
    <row r="45" spans="1:5" s="162" customFormat="1" ht="33" customHeight="1" x14ac:dyDescent="0.25">
      <c r="A45" s="25">
        <v>42</v>
      </c>
      <c r="B45" s="160" t="s">
        <v>70</v>
      </c>
      <c r="C45" s="160"/>
      <c r="D45" s="161"/>
      <c r="E45" s="161"/>
    </row>
    <row r="46" spans="1:5" s="162" customFormat="1" ht="33" customHeight="1" x14ac:dyDescent="0.25">
      <c r="A46" s="25">
        <v>43</v>
      </c>
      <c r="B46" s="160" t="s">
        <v>52</v>
      </c>
      <c r="C46" s="160"/>
      <c r="D46" s="161"/>
      <c r="E46" s="161"/>
    </row>
    <row r="47" spans="1:5" s="162" customFormat="1" ht="33" customHeight="1" x14ac:dyDescent="0.25">
      <c r="A47" s="25">
        <v>44</v>
      </c>
      <c r="B47" s="160" t="s">
        <v>97</v>
      </c>
      <c r="C47" s="160"/>
      <c r="D47" s="161"/>
      <c r="E47" s="161"/>
    </row>
    <row r="48" spans="1:5" s="162" customFormat="1" ht="33" customHeight="1" x14ac:dyDescent="0.25">
      <c r="A48" s="25">
        <v>45</v>
      </c>
      <c r="B48" s="160" t="s">
        <v>424</v>
      </c>
      <c r="C48" s="160"/>
      <c r="D48" s="161"/>
      <c r="E48" s="161"/>
    </row>
    <row r="49" spans="1:5" s="162" customFormat="1" ht="33" customHeight="1" x14ac:dyDescent="0.25">
      <c r="A49" s="25">
        <v>46</v>
      </c>
      <c r="B49" s="160" t="s">
        <v>391</v>
      </c>
      <c r="C49" s="160"/>
      <c r="D49" s="161"/>
      <c r="E49" s="161"/>
    </row>
    <row r="50" spans="1:5" s="162" customFormat="1" ht="33" customHeight="1" x14ac:dyDescent="0.25">
      <c r="A50" s="25">
        <v>47</v>
      </c>
      <c r="B50" s="160" t="s">
        <v>748</v>
      </c>
      <c r="C50" s="160"/>
      <c r="D50" s="161"/>
      <c r="E50" s="161"/>
    </row>
    <row r="51" spans="1:5" s="162" customFormat="1" ht="33" customHeight="1" x14ac:dyDescent="0.25">
      <c r="A51" s="25">
        <v>48</v>
      </c>
      <c r="B51" s="160" t="s">
        <v>79</v>
      </c>
      <c r="C51" s="160"/>
      <c r="D51" s="161"/>
      <c r="E51" s="161"/>
    </row>
    <row r="52" spans="1:5" s="162" customFormat="1" ht="33" customHeight="1" x14ac:dyDescent="0.25">
      <c r="A52" s="25">
        <v>49</v>
      </c>
      <c r="B52" s="160" t="s">
        <v>278</v>
      </c>
      <c r="C52" s="160"/>
      <c r="D52" s="161"/>
      <c r="E52" s="161"/>
    </row>
    <row r="53" spans="1:5" s="162" customFormat="1" ht="33" customHeight="1" x14ac:dyDescent="0.25">
      <c r="A53" s="25">
        <v>50</v>
      </c>
      <c r="B53" s="160" t="s">
        <v>209</v>
      </c>
      <c r="C53" s="160"/>
      <c r="D53" s="161"/>
      <c r="E53" s="161"/>
    </row>
    <row r="54" spans="1:5" s="162" customFormat="1" ht="33" customHeight="1" x14ac:dyDescent="0.25">
      <c r="A54" s="25">
        <v>51</v>
      </c>
      <c r="B54" s="160" t="s">
        <v>139</v>
      </c>
      <c r="C54" s="160"/>
      <c r="D54" s="161"/>
      <c r="E54" s="161"/>
    </row>
    <row r="55" spans="1:5" s="162" customFormat="1" ht="33" customHeight="1" x14ac:dyDescent="0.25">
      <c r="A55" s="25">
        <v>52</v>
      </c>
      <c r="B55" s="160" t="s">
        <v>29</v>
      </c>
      <c r="C55" s="160"/>
      <c r="D55" s="161"/>
      <c r="E55" s="161"/>
    </row>
    <row r="56" spans="1:5" s="162" customFormat="1" ht="33" customHeight="1" x14ac:dyDescent="0.25">
      <c r="A56" s="25">
        <v>53</v>
      </c>
      <c r="B56" s="160" t="s">
        <v>217</v>
      </c>
      <c r="C56" s="160"/>
      <c r="D56" s="161"/>
      <c r="E56" s="161"/>
    </row>
    <row r="57" spans="1:5" s="162" customFormat="1" ht="33" customHeight="1" x14ac:dyDescent="0.25">
      <c r="A57" s="25">
        <v>54</v>
      </c>
      <c r="B57" s="160" t="s">
        <v>148</v>
      </c>
      <c r="C57" s="160"/>
      <c r="D57" s="161"/>
      <c r="E57" s="161"/>
    </row>
    <row r="58" spans="1:5" s="162" customFormat="1" ht="33" customHeight="1" x14ac:dyDescent="0.25">
      <c r="A58" s="25">
        <v>55</v>
      </c>
      <c r="B58" s="160" t="s">
        <v>235</v>
      </c>
      <c r="C58" s="160"/>
      <c r="D58" s="161"/>
      <c r="E58" s="161"/>
    </row>
    <row r="59" spans="1:5" s="162" customFormat="1" ht="33" customHeight="1" x14ac:dyDescent="0.25">
      <c r="A59" s="25">
        <v>56</v>
      </c>
      <c r="B59" s="160" t="s">
        <v>142</v>
      </c>
      <c r="C59" s="160"/>
      <c r="D59" s="161"/>
      <c r="E59" s="161"/>
    </row>
    <row r="60" spans="1:5" s="162" customFormat="1" ht="33" customHeight="1" x14ac:dyDescent="0.25">
      <c r="A60" s="25">
        <v>57</v>
      </c>
      <c r="B60" s="160" t="s">
        <v>11</v>
      </c>
      <c r="C60" s="160"/>
      <c r="D60" s="161"/>
      <c r="E60" s="161"/>
    </row>
    <row r="61" spans="1:5" s="162" customFormat="1" ht="33" customHeight="1" x14ac:dyDescent="0.25">
      <c r="A61" s="25">
        <v>58</v>
      </c>
      <c r="B61" s="160" t="s">
        <v>276</v>
      </c>
      <c r="C61" s="160"/>
      <c r="D61" s="161"/>
      <c r="E61" s="161"/>
    </row>
    <row r="62" spans="1:5" s="162" customFormat="1" ht="33" customHeight="1" x14ac:dyDescent="0.25">
      <c r="A62" s="25">
        <v>59</v>
      </c>
      <c r="B62" s="160" t="s">
        <v>113</v>
      </c>
      <c r="C62" s="160"/>
      <c r="D62" s="161"/>
      <c r="E62" s="161"/>
    </row>
    <row r="63" spans="1:5" s="162" customFormat="1" ht="33" customHeight="1" x14ac:dyDescent="0.25">
      <c r="A63" s="25">
        <v>60</v>
      </c>
      <c r="B63" s="160" t="s">
        <v>280</v>
      </c>
      <c r="C63" s="160"/>
      <c r="D63" s="161"/>
      <c r="E63" s="161"/>
    </row>
    <row r="64" spans="1:5" s="162" customFormat="1" ht="33" customHeight="1" x14ac:dyDescent="0.25">
      <c r="A64" s="25">
        <v>61</v>
      </c>
      <c r="B64" s="160" t="s">
        <v>76</v>
      </c>
      <c r="C64" s="160"/>
      <c r="D64" s="161"/>
      <c r="E64" s="161"/>
    </row>
    <row r="65" spans="1:5" s="162" customFormat="1" ht="33" customHeight="1" x14ac:dyDescent="0.25">
      <c r="A65" s="25">
        <v>62</v>
      </c>
      <c r="B65" s="160" t="s">
        <v>355</v>
      </c>
      <c r="C65" s="160"/>
      <c r="D65" s="161"/>
      <c r="E65" s="161"/>
    </row>
    <row r="66" spans="1:5" s="162" customFormat="1" ht="33" customHeight="1" x14ac:dyDescent="0.25">
      <c r="A66" s="25">
        <v>63</v>
      </c>
      <c r="B66" s="160" t="s">
        <v>230</v>
      </c>
      <c r="C66" s="160"/>
      <c r="D66" s="161"/>
      <c r="E66" s="161"/>
    </row>
    <row r="67" spans="1:5" s="162" customFormat="1" ht="33" customHeight="1" x14ac:dyDescent="0.25">
      <c r="A67" s="25">
        <v>64</v>
      </c>
      <c r="B67" s="160" t="s">
        <v>179</v>
      </c>
      <c r="C67" s="160"/>
      <c r="D67" s="161"/>
      <c r="E67" s="161"/>
    </row>
    <row r="68" spans="1:5" s="162" customFormat="1" ht="33" customHeight="1" x14ac:dyDescent="0.25">
      <c r="A68" s="25">
        <v>65</v>
      </c>
      <c r="B68" s="160" t="s">
        <v>227</v>
      </c>
      <c r="C68" s="160"/>
      <c r="D68" s="161"/>
      <c r="E68" s="161"/>
    </row>
    <row r="69" spans="1:5" s="162" customFormat="1" ht="33" customHeight="1" x14ac:dyDescent="0.25">
      <c r="A69" s="25">
        <v>66</v>
      </c>
      <c r="B69" s="160" t="s">
        <v>6</v>
      </c>
      <c r="C69" s="160"/>
      <c r="D69" s="161"/>
      <c r="E69" s="161"/>
    </row>
    <row r="70" spans="1:5" s="162" customFormat="1" ht="33" customHeight="1" x14ac:dyDescent="0.25">
      <c r="A70" s="25">
        <v>67</v>
      </c>
      <c r="B70" s="160" t="s">
        <v>197</v>
      </c>
      <c r="C70" s="160"/>
      <c r="D70" s="161"/>
      <c r="E70" s="161"/>
    </row>
    <row r="71" spans="1:5" s="162" customFormat="1" ht="33" customHeight="1" x14ac:dyDescent="0.25">
      <c r="A71" s="25">
        <v>68</v>
      </c>
      <c r="B71" s="160" t="s">
        <v>101</v>
      </c>
      <c r="C71" s="160"/>
      <c r="D71" s="161"/>
      <c r="E71" s="161"/>
    </row>
    <row r="72" spans="1:5" s="162" customFormat="1" ht="33" customHeight="1" x14ac:dyDescent="0.25">
      <c r="A72" s="25">
        <v>69</v>
      </c>
      <c r="B72" s="160" t="s">
        <v>859</v>
      </c>
      <c r="C72" s="160"/>
      <c r="D72" s="161"/>
      <c r="E72" s="161"/>
    </row>
    <row r="73" spans="1:5" s="162" customFormat="1" ht="33" customHeight="1" x14ac:dyDescent="0.25">
      <c r="A73" s="25">
        <v>70</v>
      </c>
      <c r="B73" s="160" t="s">
        <v>751</v>
      </c>
      <c r="C73" s="160"/>
      <c r="D73" s="161"/>
      <c r="E73" s="161"/>
    </row>
    <row r="74" spans="1:5" s="162" customFormat="1" ht="33" customHeight="1" x14ac:dyDescent="0.25">
      <c r="A74" s="25">
        <v>71</v>
      </c>
      <c r="B74" s="160" t="s">
        <v>173</v>
      </c>
      <c r="C74" s="160"/>
      <c r="D74" s="161"/>
      <c r="E74" s="161"/>
    </row>
    <row r="75" spans="1:5" s="162" customFormat="1" ht="33" customHeight="1" x14ac:dyDescent="0.25">
      <c r="A75" s="25">
        <v>72</v>
      </c>
      <c r="B75" s="160" t="s">
        <v>167</v>
      </c>
      <c r="C75" s="160"/>
      <c r="D75" s="161"/>
      <c r="E75" s="161"/>
    </row>
    <row r="76" spans="1:5" s="162" customFormat="1" ht="33" customHeight="1" x14ac:dyDescent="0.25">
      <c r="A76" s="25">
        <v>73</v>
      </c>
      <c r="B76" s="160" t="s">
        <v>145</v>
      </c>
      <c r="C76" s="160"/>
      <c r="D76" s="161"/>
      <c r="E76" s="161"/>
    </row>
    <row r="77" spans="1:5" s="162" customFormat="1" ht="33" customHeight="1" x14ac:dyDescent="0.25">
      <c r="A77" s="25">
        <v>74</v>
      </c>
      <c r="B77" s="160" t="s">
        <v>214</v>
      </c>
      <c r="C77" s="160"/>
      <c r="D77" s="161"/>
      <c r="E77" s="161"/>
    </row>
    <row r="78" spans="1:5" s="162" customFormat="1" ht="33" customHeight="1" x14ac:dyDescent="0.25">
      <c r="A78" s="25">
        <v>75</v>
      </c>
      <c r="B78" s="160" t="s">
        <v>200</v>
      </c>
      <c r="C78" s="160"/>
      <c r="D78" s="161"/>
      <c r="E78" s="161"/>
    </row>
    <row r="79" spans="1:5" s="162" customFormat="1" ht="33" customHeight="1" x14ac:dyDescent="0.25">
      <c r="A79" s="25">
        <v>76</v>
      </c>
      <c r="B79" s="160" t="s">
        <v>288</v>
      </c>
      <c r="C79" s="160"/>
      <c r="D79" s="161"/>
      <c r="E79" s="161"/>
    </row>
    <row r="80" spans="1:5" s="162" customFormat="1" ht="33" customHeight="1" x14ac:dyDescent="0.25">
      <c r="A80" s="25">
        <v>77</v>
      </c>
      <c r="B80" s="160" t="s">
        <v>412</v>
      </c>
      <c r="C80" s="160"/>
      <c r="D80" s="161"/>
      <c r="E80" s="161"/>
    </row>
    <row r="81" spans="1:5" s="162" customFormat="1" ht="33" customHeight="1" x14ac:dyDescent="0.25">
      <c r="A81" s="25">
        <v>78</v>
      </c>
      <c r="B81" s="160" t="s">
        <v>247</v>
      </c>
      <c r="C81" s="160"/>
      <c r="D81" s="161"/>
      <c r="E81" s="161"/>
    </row>
    <row r="82" spans="1:5" s="162" customFormat="1" ht="33" customHeight="1" x14ac:dyDescent="0.25">
      <c r="A82" s="25">
        <v>79</v>
      </c>
      <c r="B82" s="160" t="s">
        <v>409</v>
      </c>
      <c r="C82" s="160"/>
      <c r="D82" s="161"/>
      <c r="E82" s="161"/>
    </row>
    <row r="83" spans="1:5" s="162" customFormat="1" ht="33" customHeight="1" x14ac:dyDescent="0.25">
      <c r="A83" s="25">
        <v>80</v>
      </c>
      <c r="B83" s="160" t="s">
        <v>418</v>
      </c>
      <c r="C83" s="160"/>
      <c r="D83" s="161"/>
      <c r="E83" s="161"/>
    </row>
    <row r="84" spans="1:5" s="162" customFormat="1" ht="33" customHeight="1" x14ac:dyDescent="0.25">
      <c r="A84" s="25">
        <v>81</v>
      </c>
      <c r="B84" s="160" t="s">
        <v>353</v>
      </c>
      <c r="C84" s="160"/>
      <c r="D84" s="161"/>
      <c r="E84" s="161"/>
    </row>
    <row r="85" spans="1:5" s="162" customFormat="1" ht="33" customHeight="1" x14ac:dyDescent="0.25">
      <c r="A85" s="25">
        <v>82</v>
      </c>
      <c r="B85" s="160" t="s">
        <v>194</v>
      </c>
      <c r="C85" s="160"/>
      <c r="D85" s="161"/>
      <c r="E85" s="161"/>
    </row>
    <row r="86" spans="1:5" s="162" customFormat="1" ht="33" customHeight="1" x14ac:dyDescent="0.25">
      <c r="A86" s="25">
        <v>83</v>
      </c>
      <c r="B86" s="160" t="s">
        <v>525</v>
      </c>
      <c r="C86" s="160"/>
      <c r="D86" s="161"/>
      <c r="E86" s="161"/>
    </row>
    <row r="87" spans="1:5" s="162" customFormat="1" ht="33" customHeight="1" x14ac:dyDescent="0.25">
      <c r="A87" s="25">
        <v>84</v>
      </c>
      <c r="B87" s="160" t="s">
        <v>421</v>
      </c>
      <c r="C87" s="160"/>
      <c r="D87" s="161"/>
      <c r="E87" s="161"/>
    </row>
    <row r="88" spans="1:5" s="162" customFormat="1" ht="33" customHeight="1" x14ac:dyDescent="0.25">
      <c r="A88" s="25">
        <v>85</v>
      </c>
      <c r="B88" s="160" t="s">
        <v>270</v>
      </c>
      <c r="C88" s="160"/>
      <c r="D88" s="161"/>
      <c r="E88" s="161"/>
    </row>
    <row r="89" spans="1:5" s="162" customFormat="1" ht="33" customHeight="1" x14ac:dyDescent="0.25">
      <c r="A89" s="25">
        <v>86</v>
      </c>
      <c r="B89" s="160" t="s">
        <v>268</v>
      </c>
      <c r="C89" s="160"/>
      <c r="D89" s="161"/>
      <c r="E89" s="161"/>
    </row>
    <row r="90" spans="1:5" s="162" customFormat="1" ht="33" customHeight="1" x14ac:dyDescent="0.25">
      <c r="A90" s="25">
        <v>87</v>
      </c>
      <c r="B90" s="160" t="s">
        <v>291</v>
      </c>
      <c r="C90" s="160"/>
      <c r="D90" s="161"/>
      <c r="E90" s="161"/>
    </row>
    <row r="91" spans="1:5" s="162" customFormat="1" ht="33" customHeight="1" x14ac:dyDescent="0.25">
      <c r="A91" s="25">
        <v>88</v>
      </c>
      <c r="B91" s="160" t="s">
        <v>122</v>
      </c>
      <c r="C91" s="160"/>
      <c r="D91" s="161"/>
      <c r="E91" s="161"/>
    </row>
    <row r="92" spans="1:5" s="162" customFormat="1" ht="33" customHeight="1" x14ac:dyDescent="0.25">
      <c r="A92" s="25">
        <v>89</v>
      </c>
      <c r="B92" s="160" t="s">
        <v>294</v>
      </c>
      <c r="C92" s="160"/>
      <c r="D92" s="161"/>
      <c r="E92" s="161"/>
    </row>
    <row r="93" spans="1:5" s="162" customFormat="1" ht="33" customHeight="1" x14ac:dyDescent="0.25">
      <c r="A93" s="25">
        <v>90</v>
      </c>
      <c r="B93" s="160" t="s">
        <v>714</v>
      </c>
      <c r="C93" s="160"/>
      <c r="D93" s="161"/>
      <c r="E93" s="161"/>
    </row>
    <row r="94" spans="1:5" s="162" customFormat="1" ht="33" customHeight="1" x14ac:dyDescent="0.25">
      <c r="A94" s="25">
        <v>91</v>
      </c>
      <c r="B94" s="160" t="s">
        <v>85</v>
      </c>
      <c r="C94" s="160"/>
      <c r="D94" s="161"/>
      <c r="E94" s="161"/>
    </row>
    <row r="95" spans="1:5" s="162" customFormat="1" ht="33" customHeight="1" x14ac:dyDescent="0.25">
      <c r="A95" s="25">
        <v>92</v>
      </c>
      <c r="B95" s="160" t="s">
        <v>82</v>
      </c>
      <c r="C95" s="160"/>
      <c r="D95" s="161"/>
      <c r="E95" s="161"/>
    </row>
    <row r="96" spans="1:5" s="162" customFormat="1" ht="33" customHeight="1" x14ac:dyDescent="0.25">
      <c r="A96" s="25">
        <v>93</v>
      </c>
      <c r="B96" s="160" t="s">
        <v>283</v>
      </c>
      <c r="C96" s="160"/>
      <c r="D96" s="161"/>
      <c r="E96" s="161"/>
    </row>
    <row r="97" spans="1:10" s="162" customFormat="1" ht="33" customHeight="1" x14ac:dyDescent="0.25">
      <c r="A97" s="25">
        <v>94</v>
      </c>
      <c r="B97" s="160" t="s">
        <v>211</v>
      </c>
      <c r="C97" s="160"/>
      <c r="D97" s="161"/>
      <c r="E97" s="161"/>
    </row>
    <row r="98" spans="1:10" s="162" customFormat="1" ht="33" customHeight="1" x14ac:dyDescent="0.25">
      <c r="A98" s="25">
        <v>95</v>
      </c>
      <c r="B98" s="160" t="s">
        <v>365</v>
      </c>
      <c r="C98" s="160"/>
      <c r="D98" s="161"/>
      <c r="E98" s="161"/>
    </row>
    <row r="99" spans="1:10" s="162" customFormat="1" ht="33" customHeight="1" x14ac:dyDescent="0.25">
      <c r="A99" s="25">
        <v>96</v>
      </c>
      <c r="B99" s="160" t="s">
        <v>110</v>
      </c>
      <c r="C99" s="160"/>
      <c r="D99" s="161"/>
      <c r="E99" s="161"/>
    </row>
    <row r="100" spans="1:10" s="162" customFormat="1" ht="33" customHeight="1" x14ac:dyDescent="0.25">
      <c r="A100" s="25">
        <v>97</v>
      </c>
      <c r="B100" s="160" t="s">
        <v>297</v>
      </c>
      <c r="C100" s="160"/>
      <c r="D100" s="161"/>
      <c r="E100" s="161"/>
    </row>
    <row r="101" spans="1:10" s="162" customFormat="1" ht="33" customHeight="1" x14ac:dyDescent="0.25">
      <c r="A101" s="25">
        <v>98</v>
      </c>
      <c r="B101" s="160" t="s">
        <v>273</v>
      </c>
      <c r="C101" s="160"/>
      <c r="D101" s="161"/>
      <c r="E101" s="161"/>
    </row>
    <row r="102" spans="1:10" s="162" customFormat="1" ht="33" customHeight="1" x14ac:dyDescent="0.25">
      <c r="A102" s="25">
        <v>99</v>
      </c>
      <c r="B102" s="160" t="s">
        <v>55</v>
      </c>
      <c r="C102" s="160"/>
      <c r="D102" s="161"/>
      <c r="E102" s="160"/>
      <c r="F102" s="163"/>
      <c r="G102" s="163"/>
      <c r="H102" s="163"/>
      <c r="I102" s="164"/>
      <c r="J102" s="163"/>
    </row>
    <row r="103" spans="1:10" s="162" customFormat="1" ht="33" customHeight="1" x14ac:dyDescent="0.25">
      <c r="A103" s="25">
        <v>100</v>
      </c>
      <c r="B103" s="160" t="s">
        <v>241</v>
      </c>
      <c r="C103" s="160"/>
      <c r="D103" s="161"/>
      <c r="E103" s="161"/>
    </row>
    <row r="142" spans="1:3" s="44" customFormat="1" x14ac:dyDescent="0.25">
      <c r="A142" s="234" t="s">
        <v>311</v>
      </c>
      <c r="B142" s="234"/>
      <c r="C142" s="158"/>
    </row>
    <row r="143" spans="1:3" s="44" customFormat="1" x14ac:dyDescent="0.25">
      <c r="A143" s="234" t="s">
        <v>322</v>
      </c>
      <c r="B143" s="234"/>
      <c r="C143" s="158"/>
    </row>
    <row r="144" spans="1:3" s="44" customFormat="1" ht="22.5" x14ac:dyDescent="0.25">
      <c r="A144" s="4" t="s">
        <v>323</v>
      </c>
      <c r="B144" s="4" t="s">
        <v>308</v>
      </c>
      <c r="C144" s="4"/>
    </row>
    <row r="145" spans="1:3" s="44" customFormat="1" x14ac:dyDescent="0.25">
      <c r="A145" s="4">
        <v>1</v>
      </c>
      <c r="B145" s="22">
        <v>890713</v>
      </c>
      <c r="C145" s="22"/>
    </row>
    <row r="148" spans="1:3" x14ac:dyDescent="0.25">
      <c r="A148" s="234" t="s">
        <v>311</v>
      </c>
      <c r="B148" s="234"/>
      <c r="C148" s="76"/>
    </row>
    <row r="149" spans="1:3" x14ac:dyDescent="0.25">
      <c r="A149" s="234" t="s">
        <v>310</v>
      </c>
      <c r="B149" s="234"/>
      <c r="C149" s="76"/>
    </row>
    <row r="150" spans="1:3" ht="22.5" x14ac:dyDescent="0.25">
      <c r="A150" s="4" t="s">
        <v>309</v>
      </c>
      <c r="B150" s="4" t="s">
        <v>308</v>
      </c>
      <c r="C150" s="42"/>
    </row>
    <row r="151" spans="1:3" x14ac:dyDescent="0.25">
      <c r="A151" s="4">
        <v>1</v>
      </c>
      <c r="B151" s="4">
        <v>890713</v>
      </c>
      <c r="C151" s="42"/>
    </row>
  </sheetData>
  <mergeCells count="5">
    <mergeCell ref="A1:D1"/>
    <mergeCell ref="A142:B142"/>
    <mergeCell ref="A143:B143"/>
    <mergeCell ref="A148:B148"/>
    <mergeCell ref="A149:B149"/>
  </mergeCells>
  <pageMargins left="0.43307086614173229" right="0.19685039370078741" top="0.33" bottom="0.27" header="0.31496062992125984" footer="0.31496062992125984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4" workbookViewId="0">
      <selection activeCell="F12" sqref="F12"/>
    </sheetView>
  </sheetViews>
  <sheetFormatPr defaultRowHeight="15" x14ac:dyDescent="0.25"/>
  <cols>
    <col min="1" max="1" width="8.140625" style="3" customWidth="1"/>
    <col min="2" max="2" width="26.140625" style="1" customWidth="1"/>
    <col min="3" max="3" width="27" customWidth="1"/>
    <col min="4" max="4" width="13.5703125" bestFit="1" customWidth="1"/>
    <col min="5" max="5" width="15.42578125" customWidth="1"/>
    <col min="6" max="6" width="23.140625" customWidth="1"/>
    <col min="9" max="9" width="12.42578125" customWidth="1"/>
    <col min="10" max="10" width="17.140625" customWidth="1"/>
  </cols>
  <sheetData>
    <row r="1" spans="1:5" x14ac:dyDescent="0.25">
      <c r="A1" s="240" t="s">
        <v>750</v>
      </c>
      <c r="B1" s="240"/>
      <c r="C1" s="240"/>
      <c r="D1" s="240"/>
      <c r="E1" s="240"/>
    </row>
    <row r="2" spans="1:5" ht="20.25" x14ac:dyDescent="0.25">
      <c r="A2" s="155"/>
      <c r="B2" s="132" t="s">
        <v>809</v>
      </c>
      <c r="C2" s="155"/>
      <c r="D2" s="155"/>
      <c r="E2" s="155"/>
    </row>
    <row r="3" spans="1:5" ht="15.75" x14ac:dyDescent="0.25">
      <c r="B3" s="65" t="s">
        <v>808</v>
      </c>
      <c r="D3" s="3"/>
      <c r="E3" s="3"/>
    </row>
    <row r="4" spans="1:5" x14ac:dyDescent="0.25">
      <c r="A4" s="125" t="s">
        <v>309</v>
      </c>
      <c r="B4" s="42" t="s">
        <v>307</v>
      </c>
      <c r="C4" s="42" t="s">
        <v>306</v>
      </c>
      <c r="D4" s="153" t="s">
        <v>790</v>
      </c>
      <c r="E4" s="23" t="s">
        <v>717</v>
      </c>
    </row>
    <row r="5" spans="1:5" x14ac:dyDescent="0.25">
      <c r="A5" s="125">
        <v>1</v>
      </c>
      <c r="B5" s="42" t="s">
        <v>810</v>
      </c>
      <c r="C5" s="42" t="s">
        <v>811</v>
      </c>
      <c r="D5" s="153">
        <v>8740041513</v>
      </c>
      <c r="E5" s="23"/>
    </row>
    <row r="6" spans="1:5" x14ac:dyDescent="0.25">
      <c r="A6" s="125">
        <v>2</v>
      </c>
      <c r="B6" s="42" t="s">
        <v>812</v>
      </c>
      <c r="C6" s="42" t="s">
        <v>813</v>
      </c>
      <c r="D6" s="154">
        <v>8740919450</v>
      </c>
      <c r="E6" s="23"/>
    </row>
    <row r="7" spans="1:5" x14ac:dyDescent="0.25">
      <c r="A7" s="125">
        <v>3</v>
      </c>
      <c r="B7" s="42" t="s">
        <v>814</v>
      </c>
      <c r="C7" s="42" t="s">
        <v>815</v>
      </c>
      <c r="D7" s="154">
        <v>9509877696</v>
      </c>
    </row>
    <row r="8" spans="1:5" x14ac:dyDescent="0.25">
      <c r="A8" s="125"/>
      <c r="B8" s="42"/>
      <c r="C8" s="42"/>
      <c r="D8" s="154">
        <v>7742321948</v>
      </c>
    </row>
    <row r="9" spans="1:5" ht="15.75" x14ac:dyDescent="0.25">
      <c r="B9" s="65" t="s">
        <v>320</v>
      </c>
      <c r="D9" s="3"/>
      <c r="E9" s="3"/>
    </row>
    <row r="10" spans="1:5" x14ac:dyDescent="0.25">
      <c r="A10" s="125" t="s">
        <v>309</v>
      </c>
      <c r="B10" s="42" t="s">
        <v>307</v>
      </c>
      <c r="C10" s="42" t="s">
        <v>306</v>
      </c>
      <c r="D10" s="153" t="s">
        <v>790</v>
      </c>
      <c r="E10" s="4" t="s">
        <v>717</v>
      </c>
    </row>
    <row r="11" spans="1:5" x14ac:dyDescent="0.25">
      <c r="A11" s="125">
        <v>1</v>
      </c>
      <c r="B11" s="42" t="s">
        <v>374</v>
      </c>
      <c r="C11" s="42" t="s">
        <v>375</v>
      </c>
      <c r="D11" s="153">
        <v>9252119044</v>
      </c>
      <c r="E11" s="4">
        <v>9462104674</v>
      </c>
    </row>
    <row r="12" spans="1:5" x14ac:dyDescent="0.25">
      <c r="A12" s="125">
        <v>2</v>
      </c>
      <c r="B12" s="42" t="s">
        <v>220</v>
      </c>
      <c r="C12" s="42" t="s">
        <v>219</v>
      </c>
      <c r="D12" s="84">
        <v>7023648871</v>
      </c>
      <c r="E12" s="4">
        <v>6367011544</v>
      </c>
    </row>
    <row r="13" spans="1:5" x14ac:dyDescent="0.25">
      <c r="A13" s="125"/>
      <c r="B13" s="42"/>
      <c r="C13" s="42"/>
      <c r="D13" s="153"/>
      <c r="E13" s="4"/>
    </row>
    <row r="14" spans="1:5" x14ac:dyDescent="0.25">
      <c r="A14" s="125"/>
      <c r="B14" s="42"/>
      <c r="C14" s="42"/>
      <c r="D14" s="153"/>
      <c r="E14" s="4"/>
    </row>
    <row r="15" spans="1:5" x14ac:dyDescent="0.25">
      <c r="A15" s="125"/>
      <c r="B15" s="42"/>
      <c r="C15" s="42"/>
      <c r="D15" s="153"/>
      <c r="E15" s="4"/>
    </row>
    <row r="16" spans="1:5" x14ac:dyDescent="0.25">
      <c r="A16" s="125"/>
      <c r="B16" s="42"/>
      <c r="C16" s="42"/>
      <c r="D16" s="153"/>
      <c r="E16" s="4"/>
    </row>
    <row r="17" spans="1:5" x14ac:dyDescent="0.25">
      <c r="A17" s="125"/>
      <c r="B17" s="42"/>
      <c r="C17" s="42"/>
      <c r="D17" s="153"/>
      <c r="E17" s="4"/>
    </row>
    <row r="18" spans="1:5" x14ac:dyDescent="0.25">
      <c r="A18" s="125"/>
      <c r="B18" s="42"/>
      <c r="C18" s="42"/>
      <c r="D18" s="153"/>
      <c r="E18" s="4"/>
    </row>
    <row r="19" spans="1:5" x14ac:dyDescent="0.25">
      <c r="A19" s="125"/>
      <c r="B19" s="42"/>
      <c r="C19" s="42"/>
      <c r="D19" s="153"/>
      <c r="E19" s="4"/>
    </row>
    <row r="20" spans="1:5" x14ac:dyDescent="0.25">
      <c r="A20" s="125"/>
      <c r="B20" s="42"/>
      <c r="C20" s="42"/>
      <c r="D20" s="153"/>
      <c r="E20" s="4"/>
    </row>
    <row r="21" spans="1:5" x14ac:dyDescent="0.25">
      <c r="A21" s="125"/>
      <c r="B21" s="42"/>
      <c r="C21" s="42"/>
      <c r="D21" s="153"/>
      <c r="E21" s="4"/>
    </row>
    <row r="22" spans="1:5" x14ac:dyDescent="0.25">
      <c r="A22" s="125"/>
      <c r="B22" s="42"/>
      <c r="C22" s="42"/>
      <c r="D22" s="153"/>
      <c r="E22" s="4"/>
    </row>
    <row r="23" spans="1:5" x14ac:dyDescent="0.25">
      <c r="A23" s="125"/>
      <c r="B23" s="42"/>
      <c r="C23" s="42"/>
      <c r="D23" s="153"/>
      <c r="E23" s="4"/>
    </row>
    <row r="26" spans="1:5" x14ac:dyDescent="0.25">
      <c r="A26" s="125">
        <v>3</v>
      </c>
      <c r="B26" s="42" t="s">
        <v>415</v>
      </c>
      <c r="C26" s="42" t="s">
        <v>416</v>
      </c>
      <c r="D26" s="153">
        <v>9166927640</v>
      </c>
      <c r="E26" s="4">
        <v>9950868051</v>
      </c>
    </row>
    <row r="27" spans="1:5" x14ac:dyDescent="0.25">
      <c r="A27" s="125">
        <v>4</v>
      </c>
      <c r="B27" s="42" t="s">
        <v>91</v>
      </c>
      <c r="C27" s="42" t="s">
        <v>90</v>
      </c>
      <c r="D27" s="153">
        <v>7976534944</v>
      </c>
      <c r="E27" s="4">
        <v>9460536480</v>
      </c>
    </row>
    <row r="28" spans="1:5" x14ac:dyDescent="0.25">
      <c r="A28" s="125">
        <v>5</v>
      </c>
      <c r="B28" s="42" t="s">
        <v>371</v>
      </c>
      <c r="C28" s="42" t="s">
        <v>372</v>
      </c>
      <c r="D28" s="153">
        <v>8619692902</v>
      </c>
      <c r="E28" s="4">
        <v>9602684653</v>
      </c>
    </row>
    <row r="29" spans="1:5" x14ac:dyDescent="0.25">
      <c r="A29" s="125">
        <v>6</v>
      </c>
      <c r="B29" s="42" t="s">
        <v>403</v>
      </c>
      <c r="C29" s="42" t="s">
        <v>404</v>
      </c>
      <c r="D29" s="153">
        <v>8529388751</v>
      </c>
      <c r="E29" s="4">
        <v>6376388751</v>
      </c>
    </row>
    <row r="30" spans="1:5" x14ac:dyDescent="0.25">
      <c r="A30" s="125">
        <v>7</v>
      </c>
      <c r="B30" s="42" t="s">
        <v>397</v>
      </c>
      <c r="C30" s="42" t="s">
        <v>398</v>
      </c>
      <c r="D30" s="153">
        <v>7014721990</v>
      </c>
      <c r="E30" s="4">
        <v>9461390063</v>
      </c>
    </row>
    <row r="31" spans="1:5" x14ac:dyDescent="0.25">
      <c r="A31" s="125">
        <v>8</v>
      </c>
      <c r="B31" s="42" t="s">
        <v>222</v>
      </c>
      <c r="C31" s="42" t="s">
        <v>221</v>
      </c>
      <c r="D31" s="153">
        <v>7852076967</v>
      </c>
      <c r="E31" s="4">
        <v>7742487488</v>
      </c>
    </row>
    <row r="32" spans="1:5" x14ac:dyDescent="0.25">
      <c r="A32" s="125">
        <v>9</v>
      </c>
      <c r="B32" s="42" t="s">
        <v>47</v>
      </c>
      <c r="C32" s="42" t="s">
        <v>46</v>
      </c>
      <c r="D32" s="153">
        <v>9602669890</v>
      </c>
      <c r="E32" s="4">
        <v>9828743890</v>
      </c>
    </row>
    <row r="33" spans="1:5" x14ac:dyDescent="0.25">
      <c r="A33" s="125">
        <v>10</v>
      </c>
      <c r="B33" s="42" t="s">
        <v>263</v>
      </c>
      <c r="C33" s="42" t="s">
        <v>187</v>
      </c>
      <c r="D33" s="153">
        <v>9799965463</v>
      </c>
      <c r="E33" s="4">
        <v>7877196538</v>
      </c>
    </row>
    <row r="34" spans="1:5" x14ac:dyDescent="0.25">
      <c r="A34" s="125">
        <v>11</v>
      </c>
      <c r="B34" s="42" t="s">
        <v>377</v>
      </c>
      <c r="C34" s="42" t="s">
        <v>378</v>
      </c>
      <c r="D34" s="153">
        <v>9928274638</v>
      </c>
      <c r="E34" s="4">
        <v>9024484679</v>
      </c>
    </row>
    <row r="35" spans="1:5" x14ac:dyDescent="0.25">
      <c r="A35" s="125">
        <v>12</v>
      </c>
      <c r="B35" s="42" t="s">
        <v>203</v>
      </c>
      <c r="C35" s="42" t="s">
        <v>202</v>
      </c>
      <c r="D35" s="153">
        <v>8690401263</v>
      </c>
      <c r="E35" s="4">
        <v>9799878353</v>
      </c>
    </row>
    <row r="36" spans="1:5" x14ac:dyDescent="0.25">
      <c r="A36" s="125">
        <v>13</v>
      </c>
      <c r="B36" s="42" t="s">
        <v>133</v>
      </c>
      <c r="C36" s="42" t="s">
        <v>132</v>
      </c>
      <c r="D36" s="153">
        <v>7412907921</v>
      </c>
      <c r="E36" s="4">
        <v>7877936220</v>
      </c>
    </row>
    <row r="37" spans="1:5" x14ac:dyDescent="0.25">
      <c r="A37" s="125">
        <v>14</v>
      </c>
      <c r="B37" s="42" t="s">
        <v>94</v>
      </c>
      <c r="C37" s="42" t="s">
        <v>93</v>
      </c>
      <c r="D37" s="153">
        <v>7877928343</v>
      </c>
      <c r="E37" s="4">
        <v>8290555374</v>
      </c>
    </row>
    <row r="38" spans="1:5" x14ac:dyDescent="0.25">
      <c r="A38" s="125">
        <v>15</v>
      </c>
      <c r="B38" s="42" t="s">
        <v>224</v>
      </c>
      <c r="C38" s="42" t="s">
        <v>25</v>
      </c>
      <c r="D38" s="153">
        <v>9529376646</v>
      </c>
      <c r="E38" s="4">
        <v>6376631539</v>
      </c>
    </row>
    <row r="39" spans="1:5" x14ac:dyDescent="0.25">
      <c r="A39" s="125">
        <v>16</v>
      </c>
      <c r="B39" s="42" t="s">
        <v>131</v>
      </c>
      <c r="C39" s="42" t="s">
        <v>130</v>
      </c>
      <c r="D39" s="153">
        <v>7877166624</v>
      </c>
      <c r="E39" s="4">
        <v>9549628981</v>
      </c>
    </row>
    <row r="40" spans="1:5" x14ac:dyDescent="0.25">
      <c r="A40" s="125">
        <v>17</v>
      </c>
      <c r="B40" s="42" t="s">
        <v>400</v>
      </c>
      <c r="C40" s="42" t="s">
        <v>401</v>
      </c>
      <c r="D40" s="153">
        <v>9602197442</v>
      </c>
      <c r="E40" s="4">
        <v>6376604549</v>
      </c>
    </row>
    <row r="41" spans="1:5" x14ac:dyDescent="0.25">
      <c r="A41" s="125">
        <v>18</v>
      </c>
      <c r="B41" s="42" t="s">
        <v>249</v>
      </c>
      <c r="C41" s="42" t="s">
        <v>248</v>
      </c>
      <c r="D41" s="153">
        <v>9001912704</v>
      </c>
      <c r="E41" s="4">
        <v>9928469637</v>
      </c>
    </row>
    <row r="42" spans="1:5" x14ac:dyDescent="0.25">
      <c r="A42" s="125">
        <v>19</v>
      </c>
      <c r="B42" s="42" t="s">
        <v>170</v>
      </c>
      <c r="C42" s="42" t="s">
        <v>169</v>
      </c>
      <c r="D42" s="153">
        <v>7023713069</v>
      </c>
      <c r="E42" s="4">
        <v>7665413859</v>
      </c>
    </row>
    <row r="43" spans="1:5" x14ac:dyDescent="0.25">
      <c r="A43" s="125">
        <v>20</v>
      </c>
      <c r="B43" s="42" t="s">
        <v>386</v>
      </c>
      <c r="C43" s="42" t="s">
        <v>25</v>
      </c>
      <c r="D43" s="153">
        <v>8890272830</v>
      </c>
      <c r="E43" s="4">
        <v>6353786154</v>
      </c>
    </row>
    <row r="44" spans="1:5" x14ac:dyDescent="0.25">
      <c r="A44" s="125">
        <v>21</v>
      </c>
      <c r="B44" s="42" t="s">
        <v>154</v>
      </c>
      <c r="C44" s="42" t="s">
        <v>153</v>
      </c>
      <c r="D44" s="153">
        <v>8769357502</v>
      </c>
      <c r="E44" s="4">
        <v>9829082234</v>
      </c>
    </row>
    <row r="45" spans="1:5" x14ac:dyDescent="0.25">
      <c r="A45" s="125">
        <v>22</v>
      </c>
      <c r="B45" s="42" t="s">
        <v>97</v>
      </c>
      <c r="C45" s="42" t="s">
        <v>96</v>
      </c>
      <c r="D45" s="153">
        <v>9982082063</v>
      </c>
      <c r="E45" s="4">
        <v>9414732063</v>
      </c>
    </row>
    <row r="46" spans="1:5" x14ac:dyDescent="0.25">
      <c r="A46" s="125">
        <v>23</v>
      </c>
      <c r="B46" s="42" t="s">
        <v>424</v>
      </c>
      <c r="C46" s="42" t="s">
        <v>425</v>
      </c>
      <c r="D46" s="153">
        <v>8690870686</v>
      </c>
      <c r="E46" s="4">
        <v>9509580519</v>
      </c>
    </row>
    <row r="47" spans="1:5" x14ac:dyDescent="0.25">
      <c r="A47" s="125">
        <v>24</v>
      </c>
      <c r="B47" s="42" t="s">
        <v>748</v>
      </c>
      <c r="C47" s="42" t="s">
        <v>738</v>
      </c>
      <c r="D47" s="153">
        <v>7425023892</v>
      </c>
      <c r="E47" s="94">
        <v>9929423892</v>
      </c>
    </row>
    <row r="48" spans="1:5" x14ac:dyDescent="0.25">
      <c r="A48" s="125">
        <v>25</v>
      </c>
      <c r="B48" s="42" t="s">
        <v>79</v>
      </c>
      <c r="C48" s="42" t="s">
        <v>78</v>
      </c>
      <c r="D48" s="153">
        <v>9929530242</v>
      </c>
      <c r="E48" s="4">
        <v>6378467969</v>
      </c>
    </row>
    <row r="49" spans="1:5" x14ac:dyDescent="0.25">
      <c r="A49" s="125">
        <v>26</v>
      </c>
      <c r="B49" s="42" t="s">
        <v>278</v>
      </c>
      <c r="C49" s="42" t="s">
        <v>277</v>
      </c>
      <c r="D49" s="153">
        <v>9602864264</v>
      </c>
      <c r="E49" s="4">
        <v>8769938460</v>
      </c>
    </row>
    <row r="50" spans="1:5" x14ac:dyDescent="0.25">
      <c r="A50" s="125">
        <v>27</v>
      </c>
      <c r="B50" s="42" t="s">
        <v>209</v>
      </c>
      <c r="C50" s="42" t="s">
        <v>208</v>
      </c>
      <c r="D50" s="153">
        <v>9057269947</v>
      </c>
      <c r="E50" s="4">
        <v>7891952838</v>
      </c>
    </row>
    <row r="51" spans="1:5" x14ac:dyDescent="0.25">
      <c r="A51" s="125">
        <v>28</v>
      </c>
      <c r="B51" s="42" t="s">
        <v>139</v>
      </c>
      <c r="C51" s="42" t="s">
        <v>138</v>
      </c>
      <c r="D51" s="153">
        <v>9664422951</v>
      </c>
      <c r="E51" s="4">
        <v>9667034366</v>
      </c>
    </row>
    <row r="52" spans="1:5" x14ac:dyDescent="0.25">
      <c r="A52" s="125">
        <v>29</v>
      </c>
      <c r="B52" s="42" t="s">
        <v>148</v>
      </c>
      <c r="C52" s="42" t="s">
        <v>147</v>
      </c>
      <c r="D52" s="153">
        <v>7014508394</v>
      </c>
      <c r="E52" s="4">
        <v>9636555221</v>
      </c>
    </row>
    <row r="53" spans="1:5" x14ac:dyDescent="0.25">
      <c r="A53" s="125">
        <v>30</v>
      </c>
      <c r="B53" s="42" t="s">
        <v>11</v>
      </c>
      <c r="C53" s="42" t="s">
        <v>10</v>
      </c>
      <c r="D53" s="153">
        <v>7412881060</v>
      </c>
      <c r="E53" s="4">
        <v>9829773631</v>
      </c>
    </row>
    <row r="54" spans="1:5" x14ac:dyDescent="0.25">
      <c r="A54" s="125">
        <v>31</v>
      </c>
      <c r="B54" s="42" t="s">
        <v>280</v>
      </c>
      <c r="C54" s="42" t="s">
        <v>275</v>
      </c>
      <c r="D54" s="153">
        <v>9649203023</v>
      </c>
      <c r="E54" s="4">
        <v>9928501329</v>
      </c>
    </row>
    <row r="55" spans="1:5" x14ac:dyDescent="0.25">
      <c r="A55" s="125">
        <v>32</v>
      </c>
      <c r="B55" s="42" t="s">
        <v>355</v>
      </c>
      <c r="C55" s="42" t="s">
        <v>356</v>
      </c>
      <c r="D55" s="153">
        <v>8385064001</v>
      </c>
      <c r="E55" s="4">
        <v>6377991413</v>
      </c>
    </row>
    <row r="56" spans="1:5" x14ac:dyDescent="0.25">
      <c r="A56" s="125">
        <v>33</v>
      </c>
      <c r="B56" s="42" t="s">
        <v>230</v>
      </c>
      <c r="C56" s="42" t="s">
        <v>229</v>
      </c>
      <c r="D56" s="153">
        <v>9672037480</v>
      </c>
      <c r="E56" s="4">
        <v>6367994747</v>
      </c>
    </row>
    <row r="57" spans="1:5" x14ac:dyDescent="0.25">
      <c r="A57" s="125">
        <v>34</v>
      </c>
      <c r="B57" s="42" t="s">
        <v>227</v>
      </c>
      <c r="C57" s="42" t="s">
        <v>226</v>
      </c>
      <c r="D57" s="153">
        <v>8000544587</v>
      </c>
      <c r="E57" s="86">
        <v>998920440</v>
      </c>
    </row>
    <row r="58" spans="1:5" x14ac:dyDescent="0.25">
      <c r="A58" s="125">
        <v>35</v>
      </c>
      <c r="B58" s="42" t="s">
        <v>6</v>
      </c>
      <c r="C58" s="42" t="s">
        <v>5</v>
      </c>
      <c r="D58" s="153">
        <v>8690331181</v>
      </c>
      <c r="E58" s="4">
        <v>9116569449</v>
      </c>
    </row>
    <row r="59" spans="1:5" x14ac:dyDescent="0.25">
      <c r="A59" s="125">
        <v>36</v>
      </c>
      <c r="B59" s="42" t="s">
        <v>197</v>
      </c>
      <c r="C59" s="42" t="s">
        <v>196</v>
      </c>
      <c r="D59" s="153">
        <v>9602929982</v>
      </c>
      <c r="E59" s="4">
        <v>8824957005</v>
      </c>
    </row>
    <row r="60" spans="1:5" x14ac:dyDescent="0.25">
      <c r="A60" s="125">
        <v>37</v>
      </c>
      <c r="B60" s="42" t="s">
        <v>173</v>
      </c>
      <c r="C60" s="42" t="s">
        <v>172</v>
      </c>
      <c r="D60" s="153">
        <v>9982102287</v>
      </c>
      <c r="E60" s="4">
        <v>9587080811</v>
      </c>
    </row>
    <row r="61" spans="1:5" x14ac:dyDescent="0.25">
      <c r="A61" s="125">
        <v>38</v>
      </c>
      <c r="B61" s="42" t="s">
        <v>167</v>
      </c>
      <c r="C61" s="42" t="s">
        <v>166</v>
      </c>
      <c r="D61" s="153">
        <v>8003584682</v>
      </c>
      <c r="E61" s="4">
        <v>7297828970</v>
      </c>
    </row>
    <row r="62" spans="1:5" x14ac:dyDescent="0.25">
      <c r="A62" s="125">
        <v>39</v>
      </c>
      <c r="B62" s="42" t="s">
        <v>214</v>
      </c>
      <c r="C62" s="42" t="s">
        <v>213</v>
      </c>
      <c r="D62" s="153">
        <v>8005802732</v>
      </c>
      <c r="E62" s="4">
        <v>9602228297</v>
      </c>
    </row>
    <row r="63" spans="1:5" x14ac:dyDescent="0.25">
      <c r="A63" s="125">
        <v>40</v>
      </c>
      <c r="B63" s="42" t="s">
        <v>200</v>
      </c>
      <c r="C63" s="42" t="s">
        <v>199</v>
      </c>
      <c r="D63" s="153">
        <v>9929262821</v>
      </c>
      <c r="E63" s="4">
        <v>6378404107</v>
      </c>
    </row>
    <row r="64" spans="1:5" x14ac:dyDescent="0.25">
      <c r="A64" s="125">
        <v>41</v>
      </c>
      <c r="B64" s="42" t="s">
        <v>409</v>
      </c>
      <c r="C64" s="42" t="s">
        <v>410</v>
      </c>
      <c r="D64" s="153">
        <v>7231003958</v>
      </c>
      <c r="E64" s="4">
        <v>9783537500</v>
      </c>
    </row>
    <row r="65" spans="1:5" x14ac:dyDescent="0.25">
      <c r="A65" s="125">
        <v>42</v>
      </c>
      <c r="B65" s="42" t="s">
        <v>270</v>
      </c>
      <c r="C65" s="42" t="s">
        <v>269</v>
      </c>
      <c r="D65" s="153">
        <v>7073545431</v>
      </c>
      <c r="E65" s="4">
        <v>8209035612</v>
      </c>
    </row>
    <row r="66" spans="1:5" x14ac:dyDescent="0.25">
      <c r="A66" s="125">
        <v>43</v>
      </c>
      <c r="B66" s="42" t="s">
        <v>268</v>
      </c>
      <c r="C66" s="42" t="s">
        <v>361</v>
      </c>
      <c r="D66" s="153">
        <v>9521300674</v>
      </c>
      <c r="E66" s="4">
        <v>7573841389</v>
      </c>
    </row>
    <row r="67" spans="1:5" x14ac:dyDescent="0.25">
      <c r="A67" s="125">
        <v>44</v>
      </c>
      <c r="B67" s="42" t="s">
        <v>122</v>
      </c>
      <c r="C67" s="42" t="s">
        <v>121</v>
      </c>
      <c r="D67" s="153">
        <v>9602217778</v>
      </c>
      <c r="E67" s="4">
        <v>7737442948</v>
      </c>
    </row>
    <row r="68" spans="1:5" ht="15" customHeight="1" x14ac:dyDescent="0.25">
      <c r="A68" s="125">
        <v>45</v>
      </c>
      <c r="B68" s="42" t="s">
        <v>714</v>
      </c>
      <c r="C68" s="42" t="s">
        <v>621</v>
      </c>
      <c r="D68" s="153">
        <v>9783141472</v>
      </c>
      <c r="E68" s="4">
        <v>6367939368</v>
      </c>
    </row>
    <row r="69" spans="1:5" ht="15" customHeight="1" x14ac:dyDescent="0.25">
      <c r="A69" s="125">
        <v>46</v>
      </c>
      <c r="B69" s="42" t="s">
        <v>82</v>
      </c>
      <c r="C69" s="42" t="s">
        <v>81</v>
      </c>
      <c r="D69" s="153">
        <v>9929940975</v>
      </c>
      <c r="E69" s="4">
        <v>8278664230</v>
      </c>
    </row>
    <row r="70" spans="1:5" x14ac:dyDescent="0.25">
      <c r="A70" s="125">
        <v>47</v>
      </c>
      <c r="B70" s="42" t="s">
        <v>211</v>
      </c>
      <c r="C70" s="42" t="s">
        <v>210</v>
      </c>
      <c r="D70" s="153">
        <v>8000295443</v>
      </c>
      <c r="E70" s="4">
        <v>9982554866</v>
      </c>
    </row>
    <row r="71" spans="1:5" ht="22.5" customHeight="1" x14ac:dyDescent="0.25">
      <c r="A71" s="125">
        <v>48</v>
      </c>
      <c r="B71" s="42" t="s">
        <v>365</v>
      </c>
      <c r="C71" s="42" t="s">
        <v>366</v>
      </c>
      <c r="D71" s="153">
        <v>8503959578</v>
      </c>
      <c r="E71" s="4">
        <v>6378405745</v>
      </c>
    </row>
    <row r="72" spans="1:5" x14ac:dyDescent="0.25">
      <c r="A72" s="125">
        <v>49</v>
      </c>
      <c r="B72" s="42" t="s">
        <v>297</v>
      </c>
      <c r="C72" s="42" t="s">
        <v>296</v>
      </c>
      <c r="D72" s="153">
        <v>9462561612</v>
      </c>
      <c r="E72" s="4">
        <v>9653814822</v>
      </c>
    </row>
    <row r="73" spans="1:5" x14ac:dyDescent="0.25">
      <c r="A73" s="129">
        <v>2</v>
      </c>
      <c r="B73" s="4" t="s">
        <v>260</v>
      </c>
      <c r="C73" s="4" t="s">
        <v>259</v>
      </c>
      <c r="D73" s="4">
        <v>8764026850</v>
      </c>
      <c r="E73" s="4">
        <v>9829128769</v>
      </c>
    </row>
    <row r="74" spans="1:5" x14ac:dyDescent="0.25">
      <c r="A74" s="129">
        <v>3</v>
      </c>
      <c r="B74" s="4" t="s">
        <v>391</v>
      </c>
      <c r="C74" s="4" t="s">
        <v>392</v>
      </c>
      <c r="D74" s="4">
        <v>7689865462</v>
      </c>
      <c r="E74" s="4" t="s">
        <v>674</v>
      </c>
    </row>
    <row r="75" spans="1:5" x14ac:dyDescent="0.25">
      <c r="A75" s="129">
        <v>4</v>
      </c>
      <c r="B75" s="4" t="s">
        <v>101</v>
      </c>
      <c r="C75" s="4" t="s">
        <v>100</v>
      </c>
      <c r="D75" s="4">
        <v>9414617229</v>
      </c>
      <c r="E75" s="4" t="s">
        <v>674</v>
      </c>
    </row>
    <row r="76" spans="1:5" x14ac:dyDescent="0.25">
      <c r="A76" s="129">
        <v>5</v>
      </c>
      <c r="B76" s="4" t="s">
        <v>238</v>
      </c>
      <c r="C76" s="4" t="s">
        <v>237</v>
      </c>
      <c r="D76" s="4">
        <v>8003521990</v>
      </c>
      <c r="E76" s="4">
        <v>6377226132</v>
      </c>
    </row>
    <row r="77" spans="1:5" x14ac:dyDescent="0.25">
      <c r="A77" s="129">
        <v>6</v>
      </c>
      <c r="B77" s="4" t="s">
        <v>751</v>
      </c>
      <c r="C77" s="4" t="s">
        <v>752</v>
      </c>
      <c r="D77" s="4">
        <v>9680299038</v>
      </c>
      <c r="E77" s="4">
        <v>9549004644</v>
      </c>
    </row>
    <row r="78" spans="1:5" x14ac:dyDescent="0.25">
      <c r="A78" s="129">
        <v>7</v>
      </c>
      <c r="B78" s="4" t="s">
        <v>247</v>
      </c>
      <c r="C78" s="4" t="s">
        <v>246</v>
      </c>
      <c r="D78" s="4">
        <v>8949915240</v>
      </c>
      <c r="E78" s="4">
        <v>7728033214</v>
      </c>
    </row>
    <row r="82" spans="1:4" ht="15.75" x14ac:dyDescent="0.25">
      <c r="B82" s="65" t="s">
        <v>808</v>
      </c>
    </row>
    <row r="83" spans="1:4" x14ac:dyDescent="0.25">
      <c r="A83" s="85">
        <v>1</v>
      </c>
      <c r="B83" s="4" t="s">
        <v>804</v>
      </c>
      <c r="C83" s="21" t="s">
        <v>805</v>
      </c>
      <c r="D83" s="4">
        <v>9664101159</v>
      </c>
    </row>
    <row r="84" spans="1:4" x14ac:dyDescent="0.25">
      <c r="A84" s="85">
        <v>2</v>
      </c>
      <c r="B84" s="4" t="s">
        <v>806</v>
      </c>
      <c r="C84" s="21" t="s">
        <v>807</v>
      </c>
      <c r="D84" s="4">
        <v>7014513587</v>
      </c>
    </row>
    <row r="85" spans="1:4" x14ac:dyDescent="0.25">
      <c r="A85" s="133"/>
      <c r="B85" s="42"/>
      <c r="C85" s="134"/>
      <c r="D85" s="42"/>
    </row>
    <row r="86" spans="1:4" x14ac:dyDescent="0.25">
      <c r="A86" s="133"/>
      <c r="B86" s="42"/>
      <c r="C86" s="134"/>
      <c r="D86" s="42"/>
    </row>
    <row r="87" spans="1:4" x14ac:dyDescent="0.25">
      <c r="A87" s="133"/>
      <c r="B87" s="42"/>
      <c r="C87" s="134"/>
      <c r="D87" s="42"/>
    </row>
    <row r="88" spans="1:4" x14ac:dyDescent="0.25">
      <c r="A88" s="133"/>
      <c r="B88" s="42"/>
      <c r="C88" s="134"/>
      <c r="D88" s="42"/>
    </row>
    <row r="89" spans="1:4" x14ac:dyDescent="0.25">
      <c r="A89" s="133"/>
      <c r="B89" s="42"/>
      <c r="C89" s="134"/>
      <c r="D89" s="42"/>
    </row>
    <row r="90" spans="1:4" x14ac:dyDescent="0.25">
      <c r="A90" s="133"/>
      <c r="B90" s="42"/>
      <c r="C90" s="134"/>
      <c r="D90" s="42"/>
    </row>
    <row r="91" spans="1:4" x14ac:dyDescent="0.25">
      <c r="A91" s="133"/>
      <c r="B91" s="42"/>
      <c r="C91" s="134"/>
      <c r="D91" s="42"/>
    </row>
    <row r="92" spans="1:4" x14ac:dyDescent="0.25">
      <c r="A92" s="133"/>
      <c r="B92" s="42"/>
      <c r="C92" s="134"/>
      <c r="D92" s="42"/>
    </row>
    <row r="93" spans="1:4" x14ac:dyDescent="0.25">
      <c r="A93" s="133"/>
      <c r="B93" s="42"/>
      <c r="C93" s="134"/>
      <c r="D93" s="42"/>
    </row>
    <row r="94" spans="1:4" x14ac:dyDescent="0.25">
      <c r="A94" s="133"/>
      <c r="B94" s="42"/>
      <c r="C94" s="134"/>
      <c r="D94" s="42"/>
    </row>
    <row r="95" spans="1:4" x14ac:dyDescent="0.25">
      <c r="A95" s="133"/>
      <c r="B95" s="42"/>
      <c r="C95" s="134"/>
      <c r="D95" s="42"/>
    </row>
    <row r="96" spans="1:4" x14ac:dyDescent="0.25">
      <c r="A96" s="133"/>
      <c r="B96" s="42"/>
      <c r="C96" s="134"/>
      <c r="D96" s="42"/>
    </row>
    <row r="97" spans="1:4" x14ac:dyDescent="0.25">
      <c r="A97" s="133"/>
      <c r="B97" s="42"/>
      <c r="C97" s="134"/>
      <c r="D97" s="42"/>
    </row>
    <row r="98" spans="1:4" x14ac:dyDescent="0.25">
      <c r="A98" s="133"/>
      <c r="B98" s="42"/>
      <c r="C98" s="134"/>
      <c r="D98" s="42"/>
    </row>
    <row r="99" spans="1:4" x14ac:dyDescent="0.25">
      <c r="A99" s="133"/>
      <c r="B99" s="42"/>
      <c r="C99" s="134"/>
      <c r="D99" s="42"/>
    </row>
    <row r="100" spans="1:4" x14ac:dyDescent="0.25">
      <c r="A100" s="133"/>
      <c r="B100" s="42"/>
      <c r="C100" s="134"/>
      <c r="D100" s="42"/>
    </row>
    <row r="101" spans="1:4" x14ac:dyDescent="0.25">
      <c r="A101" s="133"/>
      <c r="B101" s="42"/>
      <c r="C101" s="134"/>
      <c r="D101" s="42"/>
    </row>
    <row r="102" spans="1:4" x14ac:dyDescent="0.25">
      <c r="A102" s="133"/>
      <c r="B102" s="42"/>
      <c r="C102" s="134"/>
      <c r="D102" s="42"/>
    </row>
    <row r="103" spans="1:4" x14ac:dyDescent="0.25">
      <c r="A103" s="133"/>
      <c r="B103" s="42"/>
      <c r="C103" s="134"/>
      <c r="D103" s="42"/>
    </row>
    <row r="104" spans="1:4" x14ac:dyDescent="0.25">
      <c r="A104" s="133"/>
      <c r="B104" s="42"/>
      <c r="C104" s="134"/>
      <c r="D104" s="42"/>
    </row>
    <row r="105" spans="1:4" x14ac:dyDescent="0.25">
      <c r="A105" s="133"/>
      <c r="B105" s="42"/>
      <c r="C105" s="134"/>
      <c r="D105" s="42"/>
    </row>
    <row r="106" spans="1:4" x14ac:dyDescent="0.25">
      <c r="A106" s="133"/>
      <c r="B106" s="42"/>
      <c r="C106" s="134"/>
      <c r="D106" s="42"/>
    </row>
    <row r="107" spans="1:4" x14ac:dyDescent="0.25">
      <c r="A107" s="133"/>
      <c r="B107" s="42"/>
      <c r="C107" s="134"/>
      <c r="D107" s="42"/>
    </row>
    <row r="108" spans="1:4" x14ac:dyDescent="0.25">
      <c r="A108" s="133"/>
      <c r="B108" s="42"/>
      <c r="C108" s="134"/>
      <c r="D108" s="42"/>
    </row>
    <row r="109" spans="1:4" x14ac:dyDescent="0.25">
      <c r="A109" s="133"/>
      <c r="B109" s="42"/>
      <c r="C109" s="134"/>
      <c r="D109" s="42"/>
    </row>
    <row r="110" spans="1:4" x14ac:dyDescent="0.25">
      <c r="A110" s="133"/>
      <c r="B110" s="42"/>
      <c r="C110" s="134"/>
      <c r="D110" s="42"/>
    </row>
    <row r="111" spans="1:4" x14ac:dyDescent="0.25">
      <c r="A111" s="133"/>
      <c r="B111" s="42"/>
      <c r="C111" s="134"/>
      <c r="D111" s="42"/>
    </row>
    <row r="112" spans="1:4" x14ac:dyDescent="0.25">
      <c r="A112" s="133"/>
      <c r="B112" s="42"/>
      <c r="C112" s="134"/>
      <c r="D112" s="42"/>
    </row>
    <row r="113" spans="1:5" x14ac:dyDescent="0.25">
      <c r="A113" s="133"/>
      <c r="B113" s="42"/>
      <c r="C113" s="134"/>
      <c r="D113" s="42"/>
    </row>
    <row r="114" spans="1:5" x14ac:dyDescent="0.25">
      <c r="A114" s="133"/>
      <c r="B114" s="42"/>
      <c r="C114" s="134"/>
      <c r="D114" s="42"/>
    </row>
    <row r="115" spans="1:5" x14ac:dyDescent="0.25">
      <c r="A115" s="133"/>
      <c r="B115" s="42"/>
      <c r="C115" s="134"/>
      <c r="D115" s="42"/>
    </row>
    <row r="116" spans="1:5" x14ac:dyDescent="0.25">
      <c r="A116" s="133"/>
      <c r="B116" s="42"/>
      <c r="C116" s="134"/>
      <c r="D116" s="42"/>
    </row>
    <row r="117" spans="1:5" x14ac:dyDescent="0.25">
      <c r="A117" s="133"/>
      <c r="B117" s="42"/>
      <c r="C117" s="134"/>
      <c r="D117" s="42"/>
    </row>
    <row r="118" spans="1:5" x14ac:dyDescent="0.25">
      <c r="A118" s="133"/>
      <c r="B118" s="42"/>
      <c r="C118" s="134"/>
      <c r="D118" s="42"/>
    </row>
    <row r="119" spans="1:5" x14ac:dyDescent="0.25">
      <c r="A119" s="133"/>
      <c r="B119" s="42"/>
      <c r="C119" s="134"/>
      <c r="D119" s="42"/>
    </row>
    <row r="120" spans="1:5" x14ac:dyDescent="0.25">
      <c r="A120" s="133"/>
      <c r="B120" s="42"/>
      <c r="C120" s="134"/>
      <c r="D120" s="42"/>
    </row>
    <row r="121" spans="1:5" x14ac:dyDescent="0.25">
      <c r="A121" s="133"/>
      <c r="B121" s="42"/>
      <c r="C121" s="134"/>
      <c r="D121" s="42"/>
    </row>
    <row r="122" spans="1:5" x14ac:dyDescent="0.25">
      <c r="A122" s="133"/>
      <c r="B122" s="42"/>
      <c r="C122" s="134"/>
      <c r="D122" s="42"/>
    </row>
    <row r="123" spans="1:5" x14ac:dyDescent="0.25">
      <c r="A123" s="133"/>
      <c r="B123" s="42"/>
      <c r="C123" s="134"/>
      <c r="D123" s="42"/>
    </row>
    <row r="124" spans="1:5" x14ac:dyDescent="0.25">
      <c r="A124" s="133"/>
      <c r="B124" s="42"/>
      <c r="C124" s="134"/>
      <c r="D124" s="42"/>
    </row>
    <row r="125" spans="1:5" x14ac:dyDescent="0.25">
      <c r="A125" s="133"/>
      <c r="B125" s="42"/>
      <c r="C125" s="134"/>
      <c r="D125" s="42"/>
    </row>
    <row r="126" spans="1:5" x14ac:dyDescent="0.25">
      <c r="A126" s="133"/>
      <c r="B126" s="42"/>
      <c r="C126" s="134"/>
      <c r="D126" s="42"/>
    </row>
    <row r="127" spans="1:5" x14ac:dyDescent="0.25">
      <c r="A127" s="240" t="s">
        <v>750</v>
      </c>
      <c r="B127" s="240"/>
      <c r="C127" s="240"/>
      <c r="D127" s="240"/>
      <c r="E127" s="240"/>
    </row>
    <row r="128" spans="1:5" ht="20.25" x14ac:dyDescent="0.25">
      <c r="A128" s="131"/>
      <c r="B128" s="132" t="s">
        <v>809</v>
      </c>
      <c r="C128" s="131"/>
      <c r="D128" s="131"/>
      <c r="E128" s="131"/>
    </row>
    <row r="129" spans="1:5" ht="15.75" x14ac:dyDescent="0.25">
      <c r="B129" s="65" t="s">
        <v>808</v>
      </c>
      <c r="D129" s="3"/>
      <c r="E129" s="3"/>
    </row>
    <row r="130" spans="1:5" ht="15.75" customHeight="1" x14ac:dyDescent="0.25">
      <c r="A130" s="125" t="s">
        <v>309</v>
      </c>
      <c r="B130" s="42" t="s">
        <v>307</v>
      </c>
      <c r="C130" s="42" t="s">
        <v>306</v>
      </c>
      <c r="D130" s="153" t="s">
        <v>790</v>
      </c>
      <c r="E130" s="23" t="s">
        <v>717</v>
      </c>
    </row>
    <row r="131" spans="1:5" x14ac:dyDescent="0.25">
      <c r="A131" s="125">
        <v>1</v>
      </c>
      <c r="B131" s="42" t="s">
        <v>810</v>
      </c>
      <c r="C131" s="42" t="s">
        <v>811</v>
      </c>
      <c r="D131" s="153">
        <v>8740041513</v>
      </c>
      <c r="E131" s="23"/>
    </row>
    <row r="132" spans="1:5" x14ac:dyDescent="0.25">
      <c r="A132" s="125">
        <v>2</v>
      </c>
      <c r="B132" s="42" t="s">
        <v>812</v>
      </c>
      <c r="C132" s="42" t="s">
        <v>813</v>
      </c>
      <c r="D132" s="154">
        <v>8740919450</v>
      </c>
      <c r="E132" s="23"/>
    </row>
    <row r="133" spans="1:5" x14ac:dyDescent="0.25">
      <c r="A133" s="125">
        <v>3</v>
      </c>
      <c r="B133" s="42" t="s">
        <v>814</v>
      </c>
      <c r="C133" s="42" t="s">
        <v>815</v>
      </c>
      <c r="D133" s="154">
        <v>9509877696</v>
      </c>
    </row>
    <row r="134" spans="1:5" x14ac:dyDescent="0.25">
      <c r="A134" s="125"/>
      <c r="B134" s="42"/>
      <c r="C134" s="42"/>
      <c r="D134" s="154">
        <v>7742321948</v>
      </c>
    </row>
    <row r="135" spans="1:5" ht="15.75" x14ac:dyDescent="0.25">
      <c r="B135" s="65" t="s">
        <v>320</v>
      </c>
      <c r="D135" s="3"/>
      <c r="E135" s="3"/>
    </row>
    <row r="136" spans="1:5" ht="16.5" customHeight="1" x14ac:dyDescent="0.25">
      <c r="A136" s="125" t="s">
        <v>309</v>
      </c>
      <c r="B136" s="42" t="s">
        <v>307</v>
      </c>
      <c r="C136" s="42" t="s">
        <v>306</v>
      </c>
      <c r="D136" s="153" t="s">
        <v>790</v>
      </c>
      <c r="E136" s="4" t="s">
        <v>717</v>
      </c>
    </row>
    <row r="137" spans="1:5" x14ac:dyDescent="0.25">
      <c r="A137" s="125">
        <v>1</v>
      </c>
      <c r="B137" s="42" t="s">
        <v>374</v>
      </c>
      <c r="C137" s="42" t="s">
        <v>375</v>
      </c>
      <c r="D137" s="153">
        <v>9252119044</v>
      </c>
      <c r="E137" s="4">
        <v>9462104674</v>
      </c>
    </row>
    <row r="138" spans="1:5" x14ac:dyDescent="0.25">
      <c r="A138" s="125">
        <v>2</v>
      </c>
      <c r="B138" s="42" t="s">
        <v>220</v>
      </c>
      <c r="C138" s="42" t="s">
        <v>219</v>
      </c>
      <c r="D138" s="84">
        <v>7023648871</v>
      </c>
      <c r="E138" s="4">
        <v>6367011544</v>
      </c>
    </row>
    <row r="139" spans="1:5" x14ac:dyDescent="0.25">
      <c r="A139" s="125">
        <v>3</v>
      </c>
      <c r="B139" s="42" t="s">
        <v>415</v>
      </c>
      <c r="C139" s="42" t="s">
        <v>416</v>
      </c>
      <c r="D139" s="153">
        <v>9166927640</v>
      </c>
      <c r="E139" s="4">
        <v>9950868051</v>
      </c>
    </row>
    <row r="140" spans="1:5" x14ac:dyDescent="0.25">
      <c r="A140" s="125">
        <v>4</v>
      </c>
      <c r="B140" s="42" t="s">
        <v>91</v>
      </c>
      <c r="C140" s="42" t="s">
        <v>90</v>
      </c>
      <c r="D140" s="153">
        <v>7976534944</v>
      </c>
      <c r="E140" s="4">
        <v>9460536480</v>
      </c>
    </row>
    <row r="141" spans="1:5" x14ac:dyDescent="0.25">
      <c r="A141" s="125">
        <v>5</v>
      </c>
      <c r="B141" s="42" t="s">
        <v>371</v>
      </c>
      <c r="C141" s="42" t="s">
        <v>372</v>
      </c>
      <c r="D141" s="153">
        <v>8619692902</v>
      </c>
      <c r="E141" s="4">
        <v>9602684653</v>
      </c>
    </row>
    <row r="142" spans="1:5" x14ac:dyDescent="0.25">
      <c r="A142" s="125">
        <v>6</v>
      </c>
      <c r="B142" s="42" t="s">
        <v>403</v>
      </c>
      <c r="C142" s="42" t="s">
        <v>404</v>
      </c>
      <c r="D142" s="153">
        <v>8529388751</v>
      </c>
      <c r="E142" s="4">
        <v>6376388751</v>
      </c>
    </row>
    <row r="143" spans="1:5" x14ac:dyDescent="0.25">
      <c r="A143" s="125">
        <v>7</v>
      </c>
      <c r="B143" s="42" t="s">
        <v>397</v>
      </c>
      <c r="C143" s="42" t="s">
        <v>398</v>
      </c>
      <c r="D143" s="153">
        <v>7014721990</v>
      </c>
      <c r="E143" s="4">
        <v>9461390063</v>
      </c>
    </row>
    <row r="144" spans="1:5" x14ac:dyDescent="0.25">
      <c r="A144" s="125">
        <v>8</v>
      </c>
      <c r="B144" s="42" t="s">
        <v>222</v>
      </c>
      <c r="C144" s="42" t="s">
        <v>221</v>
      </c>
      <c r="D144" s="153">
        <v>7852076967</v>
      </c>
      <c r="E144" s="4">
        <v>7742487488</v>
      </c>
    </row>
    <row r="145" spans="1:5" x14ac:dyDescent="0.25">
      <c r="A145" s="125">
        <v>9</v>
      </c>
      <c r="B145" s="42" t="s">
        <v>47</v>
      </c>
      <c r="C145" s="42" t="s">
        <v>46</v>
      </c>
      <c r="D145" s="153">
        <v>9602669890</v>
      </c>
      <c r="E145" s="4">
        <v>9828743890</v>
      </c>
    </row>
    <row r="146" spans="1:5" x14ac:dyDescent="0.25">
      <c r="A146" s="125">
        <v>10</v>
      </c>
      <c r="B146" s="42" t="s">
        <v>263</v>
      </c>
      <c r="C146" s="42" t="s">
        <v>187</v>
      </c>
      <c r="D146" s="153">
        <v>9799965463</v>
      </c>
      <c r="E146" s="4">
        <v>7877196538</v>
      </c>
    </row>
    <row r="147" spans="1:5" x14ac:dyDescent="0.25">
      <c r="A147" s="125">
        <v>11</v>
      </c>
      <c r="B147" s="42" t="s">
        <v>377</v>
      </c>
      <c r="C147" s="42" t="s">
        <v>378</v>
      </c>
      <c r="D147" s="153">
        <v>9928274638</v>
      </c>
      <c r="E147" s="4">
        <v>9024484679</v>
      </c>
    </row>
    <row r="148" spans="1:5" x14ac:dyDescent="0.25">
      <c r="A148" s="125">
        <v>12</v>
      </c>
      <c r="B148" s="42" t="s">
        <v>203</v>
      </c>
      <c r="C148" s="42" t="s">
        <v>202</v>
      </c>
      <c r="D148" s="153">
        <v>8690401263</v>
      </c>
      <c r="E148" s="4">
        <v>9799878353</v>
      </c>
    </row>
    <row r="149" spans="1:5" x14ac:dyDescent="0.25">
      <c r="A149" s="125">
        <v>13</v>
      </c>
      <c r="B149" s="42" t="s">
        <v>133</v>
      </c>
      <c r="C149" s="42" t="s">
        <v>132</v>
      </c>
      <c r="D149" s="153">
        <v>7412907921</v>
      </c>
      <c r="E149" s="4">
        <v>7877936220</v>
      </c>
    </row>
    <row r="150" spans="1:5" x14ac:dyDescent="0.25">
      <c r="A150" s="125">
        <v>14</v>
      </c>
      <c r="B150" s="42" t="s">
        <v>94</v>
      </c>
      <c r="C150" s="42" t="s">
        <v>93</v>
      </c>
      <c r="D150" s="153">
        <v>7877928343</v>
      </c>
      <c r="E150" s="4">
        <v>8290555374</v>
      </c>
    </row>
    <row r="151" spans="1:5" x14ac:dyDescent="0.25">
      <c r="A151" s="125">
        <v>15</v>
      </c>
      <c r="B151" s="42" t="s">
        <v>224</v>
      </c>
      <c r="C151" s="42" t="s">
        <v>25</v>
      </c>
      <c r="D151" s="153">
        <v>9529376646</v>
      </c>
      <c r="E151" s="4">
        <v>6376631539</v>
      </c>
    </row>
    <row r="152" spans="1:5" x14ac:dyDescent="0.25">
      <c r="A152" s="125">
        <v>16</v>
      </c>
      <c r="B152" s="42" t="s">
        <v>131</v>
      </c>
      <c r="C152" s="42" t="s">
        <v>130</v>
      </c>
      <c r="D152" s="153">
        <v>7877166624</v>
      </c>
      <c r="E152" s="4">
        <v>9549628981</v>
      </c>
    </row>
    <row r="153" spans="1:5" x14ac:dyDescent="0.25">
      <c r="A153" s="125">
        <v>17</v>
      </c>
      <c r="B153" s="42" t="s">
        <v>400</v>
      </c>
      <c r="C153" s="42" t="s">
        <v>401</v>
      </c>
      <c r="D153" s="153">
        <v>9602197442</v>
      </c>
      <c r="E153" s="4">
        <v>6376604549</v>
      </c>
    </row>
    <row r="154" spans="1:5" x14ac:dyDescent="0.25">
      <c r="A154" s="125">
        <v>18</v>
      </c>
      <c r="B154" s="42" t="s">
        <v>249</v>
      </c>
      <c r="C154" s="42" t="s">
        <v>248</v>
      </c>
      <c r="D154" s="153">
        <v>9001912704</v>
      </c>
      <c r="E154" s="4">
        <v>9928469637</v>
      </c>
    </row>
    <row r="155" spans="1:5" x14ac:dyDescent="0.25">
      <c r="A155" s="125">
        <v>19</v>
      </c>
      <c r="B155" s="42" t="s">
        <v>170</v>
      </c>
      <c r="C155" s="42" t="s">
        <v>169</v>
      </c>
      <c r="D155" s="153">
        <v>7023713069</v>
      </c>
      <c r="E155" s="4">
        <v>7665413859</v>
      </c>
    </row>
    <row r="156" spans="1:5" x14ac:dyDescent="0.25">
      <c r="A156" s="125">
        <v>20</v>
      </c>
      <c r="B156" s="42" t="s">
        <v>386</v>
      </c>
      <c r="C156" s="42" t="s">
        <v>25</v>
      </c>
      <c r="D156" s="153">
        <v>8890272830</v>
      </c>
      <c r="E156" s="4">
        <v>6353786154</v>
      </c>
    </row>
    <row r="157" spans="1:5" x14ac:dyDescent="0.25">
      <c r="A157" s="125">
        <v>21</v>
      </c>
      <c r="B157" s="42" t="s">
        <v>154</v>
      </c>
      <c r="C157" s="42" t="s">
        <v>153</v>
      </c>
      <c r="D157" s="153">
        <v>8769357502</v>
      </c>
      <c r="E157" s="4">
        <v>9829082234</v>
      </c>
    </row>
    <row r="158" spans="1:5" x14ac:dyDescent="0.25">
      <c r="A158" s="125">
        <v>22</v>
      </c>
      <c r="B158" s="42" t="s">
        <v>97</v>
      </c>
      <c r="C158" s="42" t="s">
        <v>96</v>
      </c>
      <c r="D158" s="153">
        <v>9982082063</v>
      </c>
      <c r="E158" s="4">
        <v>9414732063</v>
      </c>
    </row>
    <row r="159" spans="1:5" x14ac:dyDescent="0.25">
      <c r="A159" s="125">
        <v>23</v>
      </c>
      <c r="B159" s="42" t="s">
        <v>424</v>
      </c>
      <c r="C159" s="42" t="s">
        <v>425</v>
      </c>
      <c r="D159" s="153">
        <v>8690870686</v>
      </c>
      <c r="E159" s="4">
        <v>9509580519</v>
      </c>
    </row>
    <row r="160" spans="1:5" x14ac:dyDescent="0.25">
      <c r="A160" s="125">
        <v>24</v>
      </c>
      <c r="B160" s="42" t="s">
        <v>748</v>
      </c>
      <c r="C160" s="42" t="s">
        <v>738</v>
      </c>
      <c r="D160" s="153">
        <v>7425023892</v>
      </c>
      <c r="E160" s="94">
        <v>9929423892</v>
      </c>
    </row>
    <row r="161" spans="1:5" x14ac:dyDescent="0.25">
      <c r="A161" s="125">
        <v>25</v>
      </c>
      <c r="B161" s="42" t="s">
        <v>79</v>
      </c>
      <c r="C161" s="42" t="s">
        <v>78</v>
      </c>
      <c r="D161" s="153">
        <v>9929530242</v>
      </c>
      <c r="E161" s="4">
        <v>6378467969</v>
      </c>
    </row>
    <row r="162" spans="1:5" x14ac:dyDescent="0.25">
      <c r="A162" s="125">
        <v>26</v>
      </c>
      <c r="B162" s="42" t="s">
        <v>278</v>
      </c>
      <c r="C162" s="42" t="s">
        <v>277</v>
      </c>
      <c r="D162" s="153">
        <v>9602864264</v>
      </c>
      <c r="E162" s="4">
        <v>8769938460</v>
      </c>
    </row>
    <row r="163" spans="1:5" x14ac:dyDescent="0.25">
      <c r="A163" s="125">
        <v>27</v>
      </c>
      <c r="B163" s="42" t="s">
        <v>209</v>
      </c>
      <c r="C163" s="42" t="s">
        <v>208</v>
      </c>
      <c r="D163" s="153">
        <v>9057269947</v>
      </c>
      <c r="E163" s="4">
        <v>7891952838</v>
      </c>
    </row>
    <row r="164" spans="1:5" x14ac:dyDescent="0.25">
      <c r="A164" s="125">
        <v>28</v>
      </c>
      <c r="B164" s="42" t="s">
        <v>139</v>
      </c>
      <c r="C164" s="42" t="s">
        <v>138</v>
      </c>
      <c r="D164" s="153">
        <v>9664422951</v>
      </c>
      <c r="E164" s="4">
        <v>9667034366</v>
      </c>
    </row>
    <row r="165" spans="1:5" x14ac:dyDescent="0.25">
      <c r="A165" s="125">
        <v>29</v>
      </c>
      <c r="B165" s="42" t="s">
        <v>148</v>
      </c>
      <c r="C165" s="42" t="s">
        <v>147</v>
      </c>
      <c r="D165" s="153">
        <v>7014508394</v>
      </c>
      <c r="E165" s="4">
        <v>9636555221</v>
      </c>
    </row>
    <row r="166" spans="1:5" x14ac:dyDescent="0.25">
      <c r="A166" s="125">
        <v>30</v>
      </c>
      <c r="B166" s="42" t="s">
        <v>11</v>
      </c>
      <c r="C166" s="42" t="s">
        <v>10</v>
      </c>
      <c r="D166" s="153">
        <v>7412881060</v>
      </c>
      <c r="E166" s="4">
        <v>9829773631</v>
      </c>
    </row>
    <row r="167" spans="1:5" x14ac:dyDescent="0.25">
      <c r="A167" s="125">
        <v>31</v>
      </c>
      <c r="B167" s="42" t="s">
        <v>280</v>
      </c>
      <c r="C167" s="42" t="s">
        <v>275</v>
      </c>
      <c r="D167" s="153">
        <v>9649203023</v>
      </c>
      <c r="E167" s="4">
        <v>9928501329</v>
      </c>
    </row>
    <row r="168" spans="1:5" x14ac:dyDescent="0.25">
      <c r="A168" s="125">
        <v>32</v>
      </c>
      <c r="B168" s="42" t="s">
        <v>355</v>
      </c>
      <c r="C168" s="42" t="s">
        <v>356</v>
      </c>
      <c r="D168" s="153">
        <v>8385064001</v>
      </c>
      <c r="E168" s="4">
        <v>6377991413</v>
      </c>
    </row>
    <row r="169" spans="1:5" x14ac:dyDescent="0.25">
      <c r="A169" s="125">
        <v>33</v>
      </c>
      <c r="B169" s="42" t="s">
        <v>230</v>
      </c>
      <c r="C169" s="42" t="s">
        <v>229</v>
      </c>
      <c r="D169" s="153">
        <v>9672037480</v>
      </c>
      <c r="E169" s="4">
        <v>6367994747</v>
      </c>
    </row>
    <row r="170" spans="1:5" x14ac:dyDescent="0.25">
      <c r="A170" s="125">
        <v>34</v>
      </c>
      <c r="B170" s="42" t="s">
        <v>227</v>
      </c>
      <c r="C170" s="42" t="s">
        <v>226</v>
      </c>
      <c r="D170" s="153">
        <v>8000544587</v>
      </c>
      <c r="E170" s="86">
        <v>998920440</v>
      </c>
    </row>
    <row r="171" spans="1:5" x14ac:dyDescent="0.25">
      <c r="A171" s="125">
        <v>35</v>
      </c>
      <c r="B171" s="42" t="s">
        <v>6</v>
      </c>
      <c r="C171" s="42" t="s">
        <v>5</v>
      </c>
      <c r="D171" s="153">
        <v>8690331181</v>
      </c>
      <c r="E171" s="4">
        <v>9116569449</v>
      </c>
    </row>
    <row r="172" spans="1:5" x14ac:dyDescent="0.25">
      <c r="A172" s="125">
        <v>36</v>
      </c>
      <c r="B172" s="42" t="s">
        <v>197</v>
      </c>
      <c r="C172" s="42" t="s">
        <v>196</v>
      </c>
      <c r="D172" s="153">
        <v>9602929982</v>
      </c>
      <c r="E172" s="4">
        <v>8824957005</v>
      </c>
    </row>
    <row r="173" spans="1:5" x14ac:dyDescent="0.25">
      <c r="A173" s="125">
        <v>37</v>
      </c>
      <c r="B173" s="42" t="s">
        <v>173</v>
      </c>
      <c r="C173" s="42" t="s">
        <v>172</v>
      </c>
      <c r="D173" s="153">
        <v>9982102287</v>
      </c>
      <c r="E173" s="4">
        <v>9587080811</v>
      </c>
    </row>
    <row r="174" spans="1:5" x14ac:dyDescent="0.25">
      <c r="A174" s="125">
        <v>38</v>
      </c>
      <c r="B174" s="42" t="s">
        <v>167</v>
      </c>
      <c r="C174" s="42" t="s">
        <v>166</v>
      </c>
      <c r="D174" s="153">
        <v>8003584682</v>
      </c>
      <c r="E174" s="4">
        <v>7297828970</v>
      </c>
    </row>
    <row r="175" spans="1:5" x14ac:dyDescent="0.25">
      <c r="A175" s="125">
        <v>39</v>
      </c>
      <c r="B175" s="42" t="s">
        <v>214</v>
      </c>
      <c r="C175" s="42" t="s">
        <v>213</v>
      </c>
      <c r="D175" s="153">
        <v>8005802732</v>
      </c>
      <c r="E175" s="4">
        <v>9602228297</v>
      </c>
    </row>
    <row r="176" spans="1:5" x14ac:dyDescent="0.25">
      <c r="A176" s="125">
        <v>40</v>
      </c>
      <c r="B176" s="42" t="s">
        <v>200</v>
      </c>
      <c r="C176" s="42" t="s">
        <v>199</v>
      </c>
      <c r="D176" s="153">
        <v>9929262821</v>
      </c>
      <c r="E176" s="4">
        <v>6378404107</v>
      </c>
    </row>
    <row r="177" spans="1:6" x14ac:dyDescent="0.25">
      <c r="A177" s="125">
        <v>41</v>
      </c>
      <c r="B177" s="42" t="s">
        <v>409</v>
      </c>
      <c r="C177" s="42" t="s">
        <v>410</v>
      </c>
      <c r="D177" s="153">
        <v>7231003958</v>
      </c>
      <c r="E177" s="4">
        <v>9783537500</v>
      </c>
    </row>
    <row r="178" spans="1:6" x14ac:dyDescent="0.25">
      <c r="A178" s="125">
        <v>42</v>
      </c>
      <c r="B178" s="42" t="s">
        <v>270</v>
      </c>
      <c r="C178" s="42" t="s">
        <v>269</v>
      </c>
      <c r="D178" s="153">
        <v>7073545431</v>
      </c>
      <c r="E178" s="4">
        <v>8209035612</v>
      </c>
    </row>
    <row r="179" spans="1:6" x14ac:dyDescent="0.25">
      <c r="A179" s="125">
        <v>43</v>
      </c>
      <c r="B179" s="42" t="s">
        <v>268</v>
      </c>
      <c r="C179" s="42" t="s">
        <v>361</v>
      </c>
      <c r="D179" s="153">
        <v>9521300674</v>
      </c>
      <c r="E179" s="4">
        <v>7573841389</v>
      </c>
    </row>
    <row r="180" spans="1:6" x14ac:dyDescent="0.25">
      <c r="A180" s="125">
        <v>44</v>
      </c>
      <c r="B180" s="42" t="s">
        <v>122</v>
      </c>
      <c r="C180" s="42" t="s">
        <v>121</v>
      </c>
      <c r="D180" s="153">
        <v>9602217778</v>
      </c>
      <c r="E180" s="4">
        <v>7737442948</v>
      </c>
    </row>
    <row r="181" spans="1:6" x14ac:dyDescent="0.25">
      <c r="A181" s="125">
        <v>45</v>
      </c>
      <c r="B181" s="42" t="s">
        <v>714</v>
      </c>
      <c r="C181" s="42" t="s">
        <v>621</v>
      </c>
      <c r="D181" s="153">
        <v>9783141472</v>
      </c>
      <c r="E181" s="4">
        <v>6367939368</v>
      </c>
    </row>
    <row r="182" spans="1:6" x14ac:dyDescent="0.25">
      <c r="A182" s="125">
        <v>46</v>
      </c>
      <c r="B182" s="42" t="s">
        <v>82</v>
      </c>
      <c r="C182" s="42" t="s">
        <v>81</v>
      </c>
      <c r="D182" s="153">
        <v>9929940975</v>
      </c>
      <c r="E182" s="4">
        <v>8278664230</v>
      </c>
    </row>
    <row r="183" spans="1:6" x14ac:dyDescent="0.25">
      <c r="A183" s="125">
        <v>47</v>
      </c>
      <c r="B183" s="42" t="s">
        <v>211</v>
      </c>
      <c r="C183" s="42" t="s">
        <v>210</v>
      </c>
      <c r="D183" s="153">
        <v>8000295443</v>
      </c>
      <c r="E183" s="4">
        <v>9982554866</v>
      </c>
    </row>
    <row r="184" spans="1:6" x14ac:dyDescent="0.25">
      <c r="A184" s="125">
        <v>48</v>
      </c>
      <c r="B184" s="42" t="s">
        <v>365</v>
      </c>
      <c r="C184" s="42" t="s">
        <v>366</v>
      </c>
      <c r="D184" s="153">
        <v>8503959578</v>
      </c>
      <c r="E184" s="4">
        <v>6378405745</v>
      </c>
    </row>
    <row r="185" spans="1:6" x14ac:dyDescent="0.25">
      <c r="A185" s="125">
        <v>49</v>
      </c>
      <c r="B185" s="42" t="s">
        <v>297</v>
      </c>
      <c r="C185" s="42" t="s">
        <v>296</v>
      </c>
      <c r="D185" s="153">
        <v>9462561612</v>
      </c>
      <c r="E185" s="4">
        <v>9653814822</v>
      </c>
    </row>
    <row r="191" spans="1:6" ht="27" customHeight="1" x14ac:dyDescent="0.25">
      <c r="A191" s="125" t="s">
        <v>309</v>
      </c>
      <c r="B191" s="42" t="s">
        <v>307</v>
      </c>
      <c r="C191" s="42" t="s">
        <v>306</v>
      </c>
      <c r="E191" s="125">
        <v>21</v>
      </c>
      <c r="F191" s="42" t="s">
        <v>306</v>
      </c>
    </row>
    <row r="192" spans="1:6" ht="12" customHeight="1" x14ac:dyDescent="0.25">
      <c r="A192" s="125">
        <v>1</v>
      </c>
      <c r="B192" s="42" t="s">
        <v>374</v>
      </c>
      <c r="C192" s="42" t="s">
        <v>375</v>
      </c>
      <c r="E192" s="125">
        <v>22</v>
      </c>
      <c r="F192" s="42" t="s">
        <v>277</v>
      </c>
    </row>
    <row r="193" spans="1:6" ht="12" customHeight="1" x14ac:dyDescent="0.25">
      <c r="A193" s="125">
        <v>2</v>
      </c>
      <c r="B193" s="42" t="s">
        <v>220</v>
      </c>
      <c r="C193" s="42" t="s">
        <v>219</v>
      </c>
      <c r="E193" s="125">
        <v>23</v>
      </c>
      <c r="F193" s="42" t="s">
        <v>208</v>
      </c>
    </row>
    <row r="194" spans="1:6" ht="12" customHeight="1" x14ac:dyDescent="0.25">
      <c r="A194" s="125">
        <v>3</v>
      </c>
      <c r="B194" s="42" t="s">
        <v>415</v>
      </c>
      <c r="C194" s="42" t="s">
        <v>416</v>
      </c>
      <c r="E194" s="125">
        <v>24</v>
      </c>
      <c r="F194" s="42" t="s">
        <v>138</v>
      </c>
    </row>
    <row r="195" spans="1:6" ht="12" customHeight="1" x14ac:dyDescent="0.25">
      <c r="A195" s="125">
        <v>4</v>
      </c>
      <c r="B195" s="42" t="s">
        <v>91</v>
      </c>
      <c r="C195" s="42" t="s">
        <v>90</v>
      </c>
      <c r="E195" s="125">
        <v>25</v>
      </c>
      <c r="F195" s="42" t="s">
        <v>147</v>
      </c>
    </row>
    <row r="196" spans="1:6" ht="12" customHeight="1" x14ac:dyDescent="0.25">
      <c r="A196" s="125">
        <v>5</v>
      </c>
      <c r="B196" s="42" t="s">
        <v>371</v>
      </c>
      <c r="C196" s="42" t="s">
        <v>372</v>
      </c>
      <c r="E196" s="125">
        <v>26</v>
      </c>
      <c r="F196" s="42" t="s">
        <v>275</v>
      </c>
    </row>
    <row r="197" spans="1:6" ht="12" customHeight="1" x14ac:dyDescent="0.25">
      <c r="A197" s="125">
        <v>6</v>
      </c>
      <c r="B197" s="42" t="s">
        <v>403</v>
      </c>
      <c r="C197" s="42" t="s">
        <v>404</v>
      </c>
      <c r="E197" s="125">
        <v>27</v>
      </c>
      <c r="F197" s="42" t="s">
        <v>229</v>
      </c>
    </row>
    <row r="198" spans="1:6" ht="12" customHeight="1" x14ac:dyDescent="0.25">
      <c r="A198" s="125">
        <v>7</v>
      </c>
      <c r="B198" s="42" t="s">
        <v>222</v>
      </c>
      <c r="C198" s="42" t="s">
        <v>221</v>
      </c>
      <c r="E198" s="125">
        <v>28</v>
      </c>
      <c r="F198" s="42" t="s">
        <v>226</v>
      </c>
    </row>
    <row r="199" spans="1:6" ht="12" customHeight="1" x14ac:dyDescent="0.25">
      <c r="A199" s="125">
        <v>8</v>
      </c>
      <c r="B199" s="42" t="s">
        <v>47</v>
      </c>
      <c r="C199" s="42" t="s">
        <v>46</v>
      </c>
      <c r="E199" s="125">
        <v>29</v>
      </c>
      <c r="F199" s="42" t="s">
        <v>196</v>
      </c>
    </row>
    <row r="200" spans="1:6" ht="12" customHeight="1" x14ac:dyDescent="0.25">
      <c r="A200" s="125">
        <v>9</v>
      </c>
      <c r="B200" s="42" t="s">
        <v>263</v>
      </c>
      <c r="C200" s="42" t="s">
        <v>187</v>
      </c>
      <c r="E200" s="125">
        <v>30</v>
      </c>
      <c r="F200" s="42" t="s">
        <v>172</v>
      </c>
    </row>
    <row r="201" spans="1:6" ht="12" customHeight="1" x14ac:dyDescent="0.25">
      <c r="A201" s="125">
        <v>10</v>
      </c>
      <c r="B201" s="42" t="s">
        <v>377</v>
      </c>
      <c r="C201" s="42" t="s">
        <v>378</v>
      </c>
      <c r="E201" s="125">
        <v>31</v>
      </c>
      <c r="F201" s="42" t="s">
        <v>213</v>
      </c>
    </row>
    <row r="202" spans="1:6" ht="12" customHeight="1" x14ac:dyDescent="0.25">
      <c r="A202" s="125">
        <v>11</v>
      </c>
      <c r="B202" s="42" t="s">
        <v>94</v>
      </c>
      <c r="C202" s="42" t="s">
        <v>93</v>
      </c>
      <c r="E202" s="125">
        <v>32</v>
      </c>
      <c r="F202" s="42" t="s">
        <v>199</v>
      </c>
    </row>
    <row r="203" spans="1:6" ht="12" customHeight="1" x14ac:dyDescent="0.25">
      <c r="A203" s="125">
        <v>12</v>
      </c>
      <c r="B203" s="42" t="s">
        <v>224</v>
      </c>
      <c r="C203" s="42" t="s">
        <v>25</v>
      </c>
      <c r="E203" s="125">
        <v>33</v>
      </c>
      <c r="F203" s="42" t="s">
        <v>269</v>
      </c>
    </row>
    <row r="204" spans="1:6" ht="12" customHeight="1" x14ac:dyDescent="0.25">
      <c r="A204" s="125">
        <v>13</v>
      </c>
      <c r="B204" s="42" t="s">
        <v>131</v>
      </c>
      <c r="C204" s="42" t="s">
        <v>130</v>
      </c>
      <c r="E204" s="125">
        <v>34</v>
      </c>
      <c r="F204" s="42" t="s">
        <v>361</v>
      </c>
    </row>
    <row r="205" spans="1:6" ht="12" customHeight="1" x14ac:dyDescent="0.25">
      <c r="A205" s="125">
        <v>14</v>
      </c>
      <c r="B205" s="42" t="s">
        <v>400</v>
      </c>
      <c r="C205" s="42" t="s">
        <v>401</v>
      </c>
      <c r="E205" s="125">
        <v>35</v>
      </c>
      <c r="F205" s="42" t="s">
        <v>121</v>
      </c>
    </row>
    <row r="206" spans="1:6" ht="12" customHeight="1" x14ac:dyDescent="0.25">
      <c r="A206" s="125">
        <v>15</v>
      </c>
      <c r="B206" s="42" t="s">
        <v>249</v>
      </c>
      <c r="C206" s="42" t="s">
        <v>248</v>
      </c>
      <c r="E206" s="125">
        <v>36</v>
      </c>
      <c r="F206" s="42" t="s">
        <v>210</v>
      </c>
    </row>
    <row r="207" spans="1:6" ht="12" customHeight="1" x14ac:dyDescent="0.25">
      <c r="A207" s="125">
        <v>16</v>
      </c>
      <c r="B207" s="42" t="s">
        <v>170</v>
      </c>
      <c r="C207" s="42" t="s">
        <v>169</v>
      </c>
      <c r="E207" s="125">
        <v>37</v>
      </c>
      <c r="F207" s="42" t="s">
        <v>366</v>
      </c>
    </row>
    <row r="208" spans="1:6" ht="12" customHeight="1" x14ac:dyDescent="0.25">
      <c r="A208" s="125">
        <v>17</v>
      </c>
      <c r="B208" s="42" t="s">
        <v>154</v>
      </c>
      <c r="C208" s="42" t="s">
        <v>153</v>
      </c>
      <c r="F208" s="42" t="s">
        <v>296</v>
      </c>
    </row>
    <row r="209" spans="1:3" ht="12" customHeight="1" x14ac:dyDescent="0.25">
      <c r="A209" s="125">
        <v>18</v>
      </c>
      <c r="B209" s="42" t="s">
        <v>97</v>
      </c>
      <c r="C209" s="42" t="s">
        <v>96</v>
      </c>
    </row>
    <row r="210" spans="1:3" ht="12" customHeight="1" x14ac:dyDescent="0.25">
      <c r="A210" s="125">
        <v>19</v>
      </c>
      <c r="B210" s="42" t="s">
        <v>424</v>
      </c>
      <c r="C210" s="42" t="s">
        <v>425</v>
      </c>
    </row>
    <row r="211" spans="1:3" ht="12" customHeight="1" x14ac:dyDescent="0.25">
      <c r="A211" s="125">
        <v>20</v>
      </c>
      <c r="B211" s="42" t="s">
        <v>79</v>
      </c>
      <c r="C211" s="42" t="s">
        <v>78</v>
      </c>
    </row>
  </sheetData>
  <mergeCells count="2">
    <mergeCell ref="A1:E1"/>
    <mergeCell ref="A127:E127"/>
  </mergeCells>
  <pageMargins left="0.59055118110236227" right="0.19685039370078741" top="0.31496062992125984" bottom="0.23622047244094491" header="0.31496062992125984" footer="0.31496062992125984"/>
  <pageSetup paperSize="9" scale="92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opLeftCell="A82" workbookViewId="0">
      <selection activeCell="P101" sqref="P101"/>
    </sheetView>
  </sheetViews>
  <sheetFormatPr defaultRowHeight="15" x14ac:dyDescent="0.25"/>
  <cols>
    <col min="1" max="1" width="3.85546875" style="3" customWidth="1"/>
    <col min="2" max="2" width="27.7109375" style="1" customWidth="1"/>
    <col min="3" max="3" width="5.42578125" customWidth="1"/>
    <col min="4" max="4" width="7.5703125" style="3" customWidth="1"/>
    <col min="5" max="5" width="5.42578125" style="3" customWidth="1"/>
    <col min="6" max="6" width="7" customWidth="1"/>
    <col min="7" max="7" width="5.42578125" customWidth="1"/>
    <col min="8" max="8" width="7.42578125" customWidth="1"/>
    <col min="9" max="9" width="5.42578125" customWidth="1"/>
    <col min="10" max="10" width="7.42578125" customWidth="1"/>
    <col min="11" max="11" width="5.42578125" customWidth="1"/>
    <col min="12" max="12" width="7.85546875" customWidth="1"/>
    <col min="13" max="13" width="8" customWidth="1"/>
    <col min="14" max="14" width="13.140625" customWidth="1"/>
    <col min="15" max="20" width="19.7109375" customWidth="1"/>
  </cols>
  <sheetData>
    <row r="1" spans="1:13" ht="20.25" x14ac:dyDescent="0.3">
      <c r="A1" s="306" t="s">
        <v>819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ht="18.75" x14ac:dyDescent="0.25">
      <c r="A2" s="307" t="s">
        <v>816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 ht="15.75" x14ac:dyDescent="0.25">
      <c r="A3" s="308" t="s">
        <v>817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3" x14ac:dyDescent="0.25">
      <c r="A4" s="309" t="s">
        <v>818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3" s="47" customFormat="1" ht="33" customHeight="1" x14ac:dyDescent="0.25">
      <c r="A5" s="151" t="s">
        <v>453</v>
      </c>
      <c r="B5" s="151" t="s">
        <v>820</v>
      </c>
      <c r="C5" s="152"/>
      <c r="D5" s="151" t="s">
        <v>821</v>
      </c>
      <c r="E5" s="151"/>
      <c r="F5" s="151" t="s">
        <v>822</v>
      </c>
      <c r="G5" s="151"/>
      <c r="H5" s="151" t="s">
        <v>823</v>
      </c>
      <c r="I5" s="151"/>
      <c r="J5" s="151" t="s">
        <v>824</v>
      </c>
      <c r="K5" s="151"/>
      <c r="L5" s="151" t="s">
        <v>825</v>
      </c>
      <c r="M5" s="152" t="s">
        <v>826</v>
      </c>
    </row>
    <row r="6" spans="1:13" ht="27.75" customHeight="1" x14ac:dyDescent="0.25">
      <c r="A6" s="16">
        <v>1</v>
      </c>
      <c r="B6" s="4" t="s">
        <v>388</v>
      </c>
      <c r="C6" s="13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7.75" customHeight="1" x14ac:dyDescent="0.25">
      <c r="A7" s="16">
        <v>2</v>
      </c>
      <c r="B7" s="4" t="s">
        <v>374</v>
      </c>
      <c r="C7" s="13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27.75" customHeight="1" x14ac:dyDescent="0.25">
      <c r="A8" s="16">
        <v>3</v>
      </c>
      <c r="B8" s="4" t="s">
        <v>220</v>
      </c>
      <c r="C8" s="135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27.75" customHeight="1" x14ac:dyDescent="0.25">
      <c r="A9" s="16">
        <v>4</v>
      </c>
      <c r="B9" s="4" t="s">
        <v>380</v>
      </c>
      <c r="C9" s="135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27.75" customHeight="1" x14ac:dyDescent="0.25">
      <c r="A10" s="16">
        <v>5</v>
      </c>
      <c r="B10" s="4" t="s">
        <v>415</v>
      </c>
      <c r="C10" s="135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7.75" customHeight="1" x14ac:dyDescent="0.25">
      <c r="A11" s="16">
        <v>6</v>
      </c>
      <c r="B11" s="4" t="s">
        <v>91</v>
      </c>
      <c r="C11" s="135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27.75" customHeight="1" x14ac:dyDescent="0.25">
      <c r="A12" s="16">
        <v>7</v>
      </c>
      <c r="B12" s="4" t="s">
        <v>394</v>
      </c>
      <c r="C12" s="135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27.75" customHeight="1" x14ac:dyDescent="0.25">
      <c r="A13" s="16">
        <v>8</v>
      </c>
      <c r="B13" s="4" t="s">
        <v>253</v>
      </c>
      <c r="C13" s="135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27.75" customHeight="1" x14ac:dyDescent="0.25">
      <c r="A14" s="16">
        <v>9</v>
      </c>
      <c r="B14" s="4" t="s">
        <v>371</v>
      </c>
      <c r="C14" s="135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27.75" customHeight="1" x14ac:dyDescent="0.25">
      <c r="A15" s="16">
        <v>10</v>
      </c>
      <c r="B15" s="4" t="s">
        <v>232</v>
      </c>
      <c r="C15" s="135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27.75" customHeight="1" x14ac:dyDescent="0.25">
      <c r="A16" s="16">
        <v>11</v>
      </c>
      <c r="B16" s="4" t="s">
        <v>350</v>
      </c>
      <c r="C16" s="135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27.75" customHeight="1" x14ac:dyDescent="0.25">
      <c r="A17" s="16">
        <v>12</v>
      </c>
      <c r="B17" s="4" t="s">
        <v>403</v>
      </c>
      <c r="C17" s="135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27.75" customHeight="1" x14ac:dyDescent="0.25">
      <c r="A18" s="16">
        <v>13</v>
      </c>
      <c r="B18" s="4" t="s">
        <v>125</v>
      </c>
      <c r="C18" s="135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27.75" customHeight="1" x14ac:dyDescent="0.25">
      <c r="A19" s="16">
        <v>14</v>
      </c>
      <c r="B19" s="4" t="s">
        <v>397</v>
      </c>
      <c r="C19" s="135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27.75" customHeight="1" x14ac:dyDescent="0.25">
      <c r="A20" s="16">
        <v>15</v>
      </c>
      <c r="B20" s="4" t="s">
        <v>222</v>
      </c>
      <c r="C20" s="135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ht="27.75" customHeight="1" x14ac:dyDescent="0.25">
      <c r="A21" s="16">
        <v>16</v>
      </c>
      <c r="B21" s="4" t="s">
        <v>26</v>
      </c>
      <c r="C21" s="135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27.75" customHeight="1" x14ac:dyDescent="0.25">
      <c r="A22" s="16">
        <v>17</v>
      </c>
      <c r="B22" s="4" t="s">
        <v>47</v>
      </c>
      <c r="C22" s="135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27.75" customHeight="1" x14ac:dyDescent="0.25">
      <c r="A23" s="16">
        <v>18</v>
      </c>
      <c r="B23" s="4" t="s">
        <v>729</v>
      </c>
      <c r="C23" s="13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27.75" customHeight="1" x14ac:dyDescent="0.25">
      <c r="A24" s="16">
        <v>19</v>
      </c>
      <c r="B24" s="4" t="s">
        <v>749</v>
      </c>
      <c r="C24" s="13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7.75" customHeight="1" x14ac:dyDescent="0.25">
      <c r="A25" s="16">
        <v>20</v>
      </c>
      <c r="B25" s="4" t="s">
        <v>263</v>
      </c>
      <c r="C25" s="135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27.75" customHeight="1" x14ac:dyDescent="0.25">
      <c r="A26" s="16">
        <v>21</v>
      </c>
      <c r="B26" s="4" t="s">
        <v>165</v>
      </c>
      <c r="C26" s="135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27.75" customHeight="1" x14ac:dyDescent="0.25">
      <c r="A27" s="16">
        <v>22</v>
      </c>
      <c r="B27" s="4" t="s">
        <v>377</v>
      </c>
      <c r="C27" s="135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7.75" customHeight="1" x14ac:dyDescent="0.25">
      <c r="A28" s="16">
        <v>23</v>
      </c>
      <c r="B28" s="4" t="s">
        <v>14</v>
      </c>
      <c r="C28" s="135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7.75" customHeight="1" x14ac:dyDescent="0.25">
      <c r="A29" s="16">
        <v>24</v>
      </c>
      <c r="B29" s="4" t="s">
        <v>203</v>
      </c>
      <c r="C29" s="135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27.75" customHeight="1" x14ac:dyDescent="0.25">
      <c r="A30" s="16">
        <v>25</v>
      </c>
      <c r="B30" s="4" t="s">
        <v>133</v>
      </c>
      <c r="C30" s="135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7.75" customHeight="1" x14ac:dyDescent="0.25">
      <c r="A31" s="137"/>
      <c r="B31" s="42"/>
      <c r="C31" s="125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 s="47" customFormat="1" ht="22.5" customHeight="1" x14ac:dyDescent="0.25">
      <c r="A32" s="310" t="s">
        <v>819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</row>
    <row r="33" spans="1:13" s="47" customFormat="1" ht="21" customHeight="1" x14ac:dyDescent="0.25">
      <c r="A33" s="311" t="s">
        <v>816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</row>
    <row r="34" spans="1:13" s="47" customFormat="1" ht="17.25" customHeight="1" x14ac:dyDescent="0.25">
      <c r="A34" s="312" t="s">
        <v>817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</row>
    <row r="35" spans="1:13" s="47" customFormat="1" ht="15.75" customHeight="1" x14ac:dyDescent="0.25">
      <c r="A35" s="313" t="s">
        <v>827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</row>
    <row r="36" spans="1:13" s="47" customFormat="1" ht="33" customHeight="1" x14ac:dyDescent="0.25">
      <c r="A36" s="151" t="s">
        <v>453</v>
      </c>
      <c r="B36" s="151" t="s">
        <v>820</v>
      </c>
      <c r="C36" s="152"/>
      <c r="D36" s="151" t="s">
        <v>821</v>
      </c>
      <c r="E36" s="151"/>
      <c r="F36" s="151" t="s">
        <v>822</v>
      </c>
      <c r="G36" s="151"/>
      <c r="H36" s="151" t="s">
        <v>823</v>
      </c>
      <c r="I36" s="151"/>
      <c r="J36" s="151" t="s">
        <v>824</v>
      </c>
      <c r="K36" s="151"/>
      <c r="L36" s="151" t="s">
        <v>825</v>
      </c>
      <c r="M36" s="152" t="s">
        <v>826</v>
      </c>
    </row>
    <row r="37" spans="1:13" ht="27.75" customHeight="1" x14ac:dyDescent="0.25">
      <c r="A37" s="16">
        <v>1</v>
      </c>
      <c r="B37" s="4" t="s">
        <v>383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27.75" customHeight="1" x14ac:dyDescent="0.25">
      <c r="A38" s="16">
        <v>2</v>
      </c>
      <c r="B38" s="4" t="s">
        <v>94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27.75" customHeight="1" x14ac:dyDescent="0.25">
      <c r="A39" s="16">
        <v>3</v>
      </c>
      <c r="B39" s="4" t="s">
        <v>224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27.75" customHeight="1" x14ac:dyDescent="0.25">
      <c r="A40" s="16">
        <v>4</v>
      </c>
      <c r="B40" s="4" t="s">
        <v>176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27.75" customHeight="1" x14ac:dyDescent="0.25">
      <c r="A41" s="16">
        <v>5</v>
      </c>
      <c r="B41" s="4" t="s">
        <v>151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27.75" customHeight="1" x14ac:dyDescent="0.25">
      <c r="A42" s="16">
        <v>6</v>
      </c>
      <c r="B42" s="4" t="s">
        <v>131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27.75" customHeight="1" x14ac:dyDescent="0.25">
      <c r="A43" s="16">
        <v>7</v>
      </c>
      <c r="B43" s="4" t="s">
        <v>400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27.75" customHeight="1" x14ac:dyDescent="0.25">
      <c r="A44" s="16">
        <v>8</v>
      </c>
      <c r="B44" s="4" t="s">
        <v>249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27.75" customHeight="1" x14ac:dyDescent="0.25">
      <c r="A45" s="16">
        <v>9</v>
      </c>
      <c r="B45" s="4" t="s">
        <v>170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27.75" customHeight="1" x14ac:dyDescent="0.25">
      <c r="A46" s="16">
        <v>10</v>
      </c>
      <c r="B46" s="4" t="s">
        <v>386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27.75" customHeight="1" x14ac:dyDescent="0.25">
      <c r="A47" s="16">
        <v>11</v>
      </c>
      <c r="B47" s="4" t="s">
        <v>244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27.75" customHeight="1" x14ac:dyDescent="0.25">
      <c r="A48" s="16">
        <v>12</v>
      </c>
      <c r="B48" s="4" t="s">
        <v>257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27.75" customHeight="1" x14ac:dyDescent="0.25">
      <c r="A49" s="16">
        <v>13</v>
      </c>
      <c r="B49" s="4" t="s">
        <v>260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27.75" customHeight="1" x14ac:dyDescent="0.25">
      <c r="A50" s="16">
        <v>14</v>
      </c>
      <c r="B50" s="4" t="s">
        <v>358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27.75" customHeight="1" x14ac:dyDescent="0.25">
      <c r="A51" s="16">
        <v>15</v>
      </c>
      <c r="B51" s="4" t="s">
        <v>154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27.75" customHeight="1" x14ac:dyDescent="0.25">
      <c r="A52" s="16">
        <v>16</v>
      </c>
      <c r="B52" s="4" t="s">
        <v>285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27.75" customHeight="1" x14ac:dyDescent="0.25">
      <c r="A53" s="16">
        <v>17</v>
      </c>
      <c r="B53" s="4" t="s">
        <v>70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27.75" customHeight="1" x14ac:dyDescent="0.25">
      <c r="A54" s="16">
        <v>18</v>
      </c>
      <c r="B54" s="4" t="s">
        <v>52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27.75" customHeight="1" x14ac:dyDescent="0.25">
      <c r="A55" s="16">
        <v>19</v>
      </c>
      <c r="B55" s="4" t="s">
        <v>97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ht="27.75" customHeight="1" x14ac:dyDescent="0.25">
      <c r="A56" s="16">
        <v>20</v>
      </c>
      <c r="B56" s="4" t="s">
        <v>424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27.75" customHeight="1" x14ac:dyDescent="0.25">
      <c r="A57" s="16">
        <v>21</v>
      </c>
      <c r="B57" s="4" t="s">
        <v>391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27.75" customHeight="1" x14ac:dyDescent="0.25">
      <c r="A58" s="16">
        <v>22</v>
      </c>
      <c r="B58" s="4" t="s">
        <v>748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27.75" customHeight="1" x14ac:dyDescent="0.25">
      <c r="A59" s="16">
        <v>23</v>
      </c>
      <c r="B59" s="4" t="s">
        <v>79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ht="27.75" customHeight="1" x14ac:dyDescent="0.25">
      <c r="A60" s="16">
        <v>24</v>
      </c>
      <c r="B60" s="4" t="s">
        <v>278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27.75" customHeight="1" x14ac:dyDescent="0.25">
      <c r="A61" s="16">
        <v>25</v>
      </c>
      <c r="B61" s="4" t="s">
        <v>209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7.75" customHeight="1" x14ac:dyDescent="0.25">
      <c r="A62" s="137"/>
      <c r="B62" s="42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1:13" ht="6" customHeight="1" x14ac:dyDescent="0.25">
      <c r="A63" s="137"/>
      <c r="B63" s="42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  <row r="64" spans="1:13" ht="19.5" customHeight="1" x14ac:dyDescent="0.25">
      <c r="A64" s="310" t="s">
        <v>819</v>
      </c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</row>
    <row r="65" spans="1:13" ht="18" customHeight="1" x14ac:dyDescent="0.25">
      <c r="A65" s="311" t="s">
        <v>816</v>
      </c>
      <c r="B65" s="311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</row>
    <row r="66" spans="1:13" ht="19.5" customHeight="1" x14ac:dyDescent="0.25">
      <c r="A66" s="312" t="s">
        <v>817</v>
      </c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</row>
    <row r="67" spans="1:13" ht="13.5" customHeight="1" x14ac:dyDescent="0.25">
      <c r="A67" s="313" t="s">
        <v>828</v>
      </c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</row>
    <row r="68" spans="1:13" ht="33" customHeight="1" x14ac:dyDescent="0.25">
      <c r="A68" s="151" t="s">
        <v>453</v>
      </c>
      <c r="B68" s="151" t="s">
        <v>820</v>
      </c>
      <c r="C68" s="152"/>
      <c r="D68" s="151" t="s">
        <v>821</v>
      </c>
      <c r="E68" s="151"/>
      <c r="F68" s="151" t="s">
        <v>822</v>
      </c>
      <c r="G68" s="151"/>
      <c r="H68" s="151" t="s">
        <v>823</v>
      </c>
      <c r="I68" s="151"/>
      <c r="J68" s="151" t="s">
        <v>824</v>
      </c>
      <c r="K68" s="151"/>
      <c r="L68" s="151" t="s">
        <v>825</v>
      </c>
      <c r="M68" s="152" t="s">
        <v>826</v>
      </c>
    </row>
    <row r="69" spans="1:13" ht="27.75" customHeight="1" x14ac:dyDescent="0.25">
      <c r="A69" s="16">
        <v>1</v>
      </c>
      <c r="B69" s="4" t="s">
        <v>139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ht="27.75" customHeight="1" x14ac:dyDescent="0.25">
      <c r="A70" s="16">
        <v>2</v>
      </c>
      <c r="B70" s="4" t="s">
        <v>29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27.75" customHeight="1" x14ac:dyDescent="0.25">
      <c r="A71" s="16">
        <v>3</v>
      </c>
      <c r="B71" s="4" t="s">
        <v>217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27.75" customHeight="1" x14ac:dyDescent="0.25">
      <c r="A72" s="16">
        <v>4</v>
      </c>
      <c r="B72" s="4" t="s">
        <v>148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27.75" customHeight="1" x14ac:dyDescent="0.25">
      <c r="A73" s="16">
        <v>5</v>
      </c>
      <c r="B73" s="4" t="s">
        <v>235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ht="27.75" customHeight="1" x14ac:dyDescent="0.25">
      <c r="A74" s="16">
        <v>6</v>
      </c>
      <c r="B74" s="4" t="s">
        <v>142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ht="27.75" customHeight="1" x14ac:dyDescent="0.25">
      <c r="A75" s="16">
        <v>7</v>
      </c>
      <c r="B75" s="4" t="s">
        <v>11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27.75" customHeight="1" x14ac:dyDescent="0.25">
      <c r="A76" s="16">
        <v>8</v>
      </c>
      <c r="B76" s="4" t="s">
        <v>276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27.75" customHeight="1" x14ac:dyDescent="0.25">
      <c r="A77" s="16">
        <v>9</v>
      </c>
      <c r="B77" s="4" t="s">
        <v>113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27.75" customHeight="1" x14ac:dyDescent="0.25">
      <c r="A78" s="16">
        <v>10</v>
      </c>
      <c r="B78" s="4" t="s">
        <v>280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27.75" customHeight="1" x14ac:dyDescent="0.25">
      <c r="A79" s="16">
        <v>11</v>
      </c>
      <c r="B79" s="4" t="s">
        <v>76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27.75" customHeight="1" x14ac:dyDescent="0.25">
      <c r="A80" s="16">
        <v>12</v>
      </c>
      <c r="B80" s="4" t="s">
        <v>355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27.75" customHeight="1" x14ac:dyDescent="0.25">
      <c r="A81" s="16">
        <v>13</v>
      </c>
      <c r="B81" s="4" t="s">
        <v>230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27.75" customHeight="1" x14ac:dyDescent="0.25">
      <c r="A82" s="16">
        <v>14</v>
      </c>
      <c r="B82" s="4" t="s">
        <v>179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27.75" customHeight="1" x14ac:dyDescent="0.25">
      <c r="A83" s="16">
        <v>15</v>
      </c>
      <c r="B83" s="4" t="s">
        <v>227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27.75" customHeight="1" x14ac:dyDescent="0.25">
      <c r="A84" s="16">
        <v>16</v>
      </c>
      <c r="B84" s="4" t="s">
        <v>6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27.75" customHeight="1" x14ac:dyDescent="0.25">
      <c r="A85" s="16">
        <v>17</v>
      </c>
      <c r="B85" s="4" t="s">
        <v>197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27.75" customHeight="1" x14ac:dyDescent="0.25">
      <c r="A86" s="16">
        <v>18</v>
      </c>
      <c r="B86" s="4" t="s">
        <v>101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27.75" customHeight="1" x14ac:dyDescent="0.25">
      <c r="A87" s="16">
        <v>19</v>
      </c>
      <c r="B87" s="4" t="s">
        <v>238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27.75" customHeight="1" x14ac:dyDescent="0.25">
      <c r="A88" s="16">
        <v>20</v>
      </c>
      <c r="B88" s="4" t="s">
        <v>751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27.75" customHeight="1" x14ac:dyDescent="0.25">
      <c r="A89" s="16">
        <v>21</v>
      </c>
      <c r="B89" s="4" t="s">
        <v>173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ht="27.75" customHeight="1" x14ac:dyDescent="0.25">
      <c r="A90" s="16">
        <v>22</v>
      </c>
      <c r="B90" s="4" t="s">
        <v>167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27.75" customHeight="1" x14ac:dyDescent="0.25">
      <c r="A91" s="16">
        <v>23</v>
      </c>
      <c r="B91" s="4" t="s">
        <v>145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ht="27.75" customHeight="1" x14ac:dyDescent="0.25">
      <c r="A92" s="16">
        <v>24</v>
      </c>
      <c r="B92" s="4" t="s">
        <v>214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27.75" customHeight="1" x14ac:dyDescent="0.25">
      <c r="A93" s="16">
        <v>25</v>
      </c>
      <c r="B93" s="4" t="s">
        <v>200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27.75" customHeight="1" x14ac:dyDescent="0.25">
      <c r="A94" s="137"/>
      <c r="B94" s="42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 ht="23.25" customHeight="1" x14ac:dyDescent="0.25">
      <c r="A95" s="310" t="s">
        <v>819</v>
      </c>
      <c r="B95" s="310"/>
      <c r="C95" s="310"/>
      <c r="D95" s="310"/>
      <c r="E95" s="310"/>
      <c r="F95" s="310"/>
      <c r="G95" s="310"/>
      <c r="H95" s="310"/>
      <c r="I95" s="310"/>
      <c r="J95" s="310"/>
      <c r="K95" s="310"/>
      <c r="L95" s="310"/>
      <c r="M95" s="310"/>
    </row>
    <row r="96" spans="1:13" ht="19.5" customHeight="1" x14ac:dyDescent="0.25">
      <c r="A96" s="311" t="s">
        <v>816</v>
      </c>
      <c r="B96" s="311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</row>
    <row r="97" spans="1:14" ht="18" customHeight="1" x14ac:dyDescent="0.25">
      <c r="A97" s="312" t="s">
        <v>817</v>
      </c>
      <c r="B97" s="312"/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</row>
    <row r="98" spans="1:14" ht="14.25" customHeight="1" x14ac:dyDescent="0.25">
      <c r="A98" s="313" t="s">
        <v>829</v>
      </c>
      <c r="B98" s="313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</row>
    <row r="99" spans="1:14" ht="33" customHeight="1" x14ac:dyDescent="0.25">
      <c r="A99" s="151" t="s">
        <v>453</v>
      </c>
      <c r="B99" s="151" t="s">
        <v>820</v>
      </c>
      <c r="C99" s="152"/>
      <c r="D99" s="151" t="s">
        <v>821</v>
      </c>
      <c r="E99" s="151"/>
      <c r="F99" s="151" t="s">
        <v>822</v>
      </c>
      <c r="G99" s="151"/>
      <c r="H99" s="151" t="s">
        <v>823</v>
      </c>
      <c r="I99" s="151"/>
      <c r="J99" s="151" t="s">
        <v>824</v>
      </c>
      <c r="K99" s="151"/>
      <c r="L99" s="151" t="s">
        <v>825</v>
      </c>
      <c r="M99" s="152" t="s">
        <v>826</v>
      </c>
    </row>
    <row r="100" spans="1:14" ht="27.75" customHeight="1" x14ac:dyDescent="0.25">
      <c r="A100" s="16">
        <v>1</v>
      </c>
      <c r="B100" s="4" t="s">
        <v>288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4" ht="27.75" customHeight="1" x14ac:dyDescent="0.25">
      <c r="A101" s="16">
        <v>2</v>
      </c>
      <c r="B101" s="4" t="s">
        <v>412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4" ht="27.75" customHeight="1" x14ac:dyDescent="0.25">
      <c r="A102" s="16">
        <v>3</v>
      </c>
      <c r="B102" s="4" t="s">
        <v>247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4" ht="27.75" customHeight="1" x14ac:dyDescent="0.25">
      <c r="A103" s="16">
        <v>4</v>
      </c>
      <c r="B103" s="4" t="s">
        <v>409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4" ht="27.75" customHeight="1" x14ac:dyDescent="0.25">
      <c r="A104" s="16">
        <v>5</v>
      </c>
      <c r="B104" s="4" t="s">
        <v>418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4" ht="27.75" customHeight="1" x14ac:dyDescent="0.25">
      <c r="A105" s="16">
        <v>6</v>
      </c>
      <c r="B105" s="4" t="s">
        <v>353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4" ht="27.75" customHeight="1" x14ac:dyDescent="0.25">
      <c r="A106" s="16">
        <v>7</v>
      </c>
      <c r="B106" s="4" t="s">
        <v>194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4" ht="27.75" customHeight="1" x14ac:dyDescent="0.25">
      <c r="A107" s="16">
        <v>8</v>
      </c>
      <c r="B107" s="4" t="s">
        <v>525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4" ht="27.75" customHeight="1" x14ac:dyDescent="0.25">
      <c r="A108" s="16">
        <v>9</v>
      </c>
      <c r="B108" s="4" t="s">
        <v>421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4" ht="27.75" customHeight="1" x14ac:dyDescent="0.25">
      <c r="A109" s="16">
        <v>10</v>
      </c>
      <c r="B109" s="4" t="s">
        <v>270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4" ht="27.75" customHeight="1" x14ac:dyDescent="0.25">
      <c r="A110" s="16">
        <v>11</v>
      </c>
      <c r="B110" s="4" t="s">
        <v>268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4" ht="27.75" customHeight="1" x14ac:dyDescent="0.25">
      <c r="A111" s="16">
        <v>12</v>
      </c>
      <c r="B111" s="4" t="s">
        <v>291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4" ht="27.75" customHeight="1" x14ac:dyDescent="0.25">
      <c r="A112" s="16">
        <v>13</v>
      </c>
      <c r="B112" s="4" t="s">
        <v>122</v>
      </c>
      <c r="C112" s="16"/>
      <c r="D112" s="16"/>
      <c r="E112" s="16"/>
      <c r="F112" s="16"/>
      <c r="G112" s="16"/>
      <c r="H112" s="16"/>
      <c r="I112" s="135"/>
      <c r="J112" s="135"/>
      <c r="K112" s="135"/>
      <c r="L112" s="135"/>
      <c r="M112" s="136"/>
      <c r="N112" s="42"/>
    </row>
    <row r="113" spans="1:13" ht="27.75" customHeight="1" x14ac:dyDescent="0.25">
      <c r="A113" s="16">
        <v>14</v>
      </c>
      <c r="B113" s="4" t="s">
        <v>294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7.75" customHeight="1" x14ac:dyDescent="0.25">
      <c r="A114" s="16">
        <v>15</v>
      </c>
      <c r="B114" s="4" t="s">
        <v>714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27.75" customHeight="1" x14ac:dyDescent="0.25">
      <c r="A115" s="16">
        <v>16</v>
      </c>
      <c r="B115" s="4" t="s">
        <v>85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27.75" customHeight="1" x14ac:dyDescent="0.25">
      <c r="A116" s="16">
        <v>17</v>
      </c>
      <c r="B116" s="4" t="s">
        <v>82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27.75" customHeight="1" x14ac:dyDescent="0.25">
      <c r="A117" s="16">
        <v>18</v>
      </c>
      <c r="B117" s="4" t="s">
        <v>283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27.75" customHeight="1" x14ac:dyDescent="0.25">
      <c r="A118" s="16">
        <v>19</v>
      </c>
      <c r="B118" s="4" t="s">
        <v>211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27.75" customHeight="1" x14ac:dyDescent="0.25">
      <c r="A119" s="16">
        <v>20</v>
      </c>
      <c r="B119" s="4" t="s">
        <v>365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27.75" customHeight="1" x14ac:dyDescent="0.25">
      <c r="A120" s="16">
        <v>21</v>
      </c>
      <c r="B120" s="4" t="s">
        <v>110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27.75" customHeight="1" x14ac:dyDescent="0.25">
      <c r="A121" s="16">
        <v>22</v>
      </c>
      <c r="B121" s="4" t="s">
        <v>297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27.75" customHeight="1" x14ac:dyDescent="0.25">
      <c r="A122" s="16">
        <v>23</v>
      </c>
      <c r="B122" s="4" t="s">
        <v>273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27.75" customHeight="1" x14ac:dyDescent="0.25">
      <c r="A123" s="16">
        <v>24</v>
      </c>
      <c r="B123" s="4" t="s">
        <v>55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27.75" customHeight="1" x14ac:dyDescent="0.25">
      <c r="A124" s="16">
        <v>25</v>
      </c>
      <c r="B124" s="4" t="s">
        <v>241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30" spans="1:5" ht="19.5" customHeight="1" x14ac:dyDescent="0.25"/>
    <row r="142" spans="1:5" ht="25.5" x14ac:dyDescent="0.35">
      <c r="A142" s="140"/>
      <c r="B142"/>
      <c r="D142"/>
      <c r="E142"/>
    </row>
  </sheetData>
  <mergeCells count="16">
    <mergeCell ref="A98:M98"/>
    <mergeCell ref="A64:M64"/>
    <mergeCell ref="A65:M65"/>
    <mergeCell ref="A66:M66"/>
    <mergeCell ref="A67:M67"/>
    <mergeCell ref="A95:M95"/>
    <mergeCell ref="A33:M33"/>
    <mergeCell ref="A34:M34"/>
    <mergeCell ref="A35:M35"/>
    <mergeCell ref="A96:M96"/>
    <mergeCell ref="A97:M97"/>
    <mergeCell ref="A1:M1"/>
    <mergeCell ref="A2:M2"/>
    <mergeCell ref="A3:M3"/>
    <mergeCell ref="A4:M4"/>
    <mergeCell ref="A32:M32"/>
  </mergeCells>
  <pageMargins left="0.31" right="0.19685039370078741" top="0.31496062992125984" bottom="0.74803149606299213" header="0.31496062992125984" footer="0.31496062992125984"/>
  <pageSetup paperSize="9" scale="9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topLeftCell="A10" workbookViewId="0">
      <selection activeCell="E11" sqref="E11"/>
    </sheetView>
  </sheetViews>
  <sheetFormatPr defaultRowHeight="15" x14ac:dyDescent="0.25"/>
  <cols>
    <col min="1" max="1" width="11.85546875" customWidth="1"/>
    <col min="2" max="7" width="18.5703125" customWidth="1"/>
  </cols>
  <sheetData>
    <row r="3" spans="1:7" ht="25.5" customHeight="1" x14ac:dyDescent="0.25">
      <c r="A3" s="314" t="s">
        <v>830</v>
      </c>
      <c r="B3" s="314"/>
      <c r="C3" s="314"/>
      <c r="D3" s="314"/>
      <c r="E3" s="314"/>
      <c r="F3" s="314"/>
      <c r="G3" s="314"/>
    </row>
    <row r="4" spans="1:7" ht="26.25" customHeight="1" x14ac:dyDescent="0.25">
      <c r="A4" s="315" t="s">
        <v>831</v>
      </c>
      <c r="B4" s="315"/>
      <c r="C4" s="315"/>
      <c r="D4" s="315"/>
      <c r="E4" s="315"/>
      <c r="F4" s="315"/>
      <c r="G4" s="315"/>
    </row>
    <row r="5" spans="1:7" ht="24.75" customHeight="1" x14ac:dyDescent="0.25">
      <c r="A5" s="316" t="s">
        <v>832</v>
      </c>
      <c r="B5" s="316"/>
      <c r="C5" s="316"/>
      <c r="D5" s="316"/>
      <c r="E5" s="316"/>
      <c r="F5" s="316"/>
      <c r="G5" s="316"/>
    </row>
    <row r="6" spans="1:7" ht="20.25" x14ac:dyDescent="0.3">
      <c r="A6" s="138"/>
      <c r="B6" s="138"/>
      <c r="C6" s="138"/>
      <c r="D6" s="138"/>
      <c r="E6" s="138"/>
      <c r="F6" s="138"/>
      <c r="G6" s="138"/>
    </row>
    <row r="7" spans="1:7" ht="31.5" customHeight="1" x14ac:dyDescent="0.25">
      <c r="A7" s="141" t="s">
        <v>833</v>
      </c>
      <c r="B7" s="142">
        <v>44939</v>
      </c>
      <c r="C7" s="142">
        <v>44940</v>
      </c>
      <c r="D7" s="142">
        <v>44942</v>
      </c>
      <c r="E7" s="142">
        <v>44943</v>
      </c>
      <c r="F7" s="142">
        <v>44944</v>
      </c>
      <c r="G7" s="142">
        <v>44945</v>
      </c>
    </row>
    <row r="8" spans="1:7" s="50" customFormat="1" ht="42.75" customHeight="1" x14ac:dyDescent="0.25">
      <c r="A8" s="146">
        <v>1</v>
      </c>
      <c r="B8" s="144" t="s">
        <v>834</v>
      </c>
      <c r="C8" s="144" t="s">
        <v>835</v>
      </c>
      <c r="D8" s="145" t="s">
        <v>836</v>
      </c>
      <c r="E8" s="145" t="s">
        <v>837</v>
      </c>
      <c r="F8" s="145" t="s">
        <v>838</v>
      </c>
      <c r="G8" s="145" t="s">
        <v>839</v>
      </c>
    </row>
    <row r="9" spans="1:7" s="50" customFormat="1" ht="42.75" customHeight="1" x14ac:dyDescent="0.25">
      <c r="A9" s="147">
        <v>2</v>
      </c>
      <c r="B9" s="144" t="s">
        <v>838</v>
      </c>
      <c r="C9" s="145" t="s">
        <v>834</v>
      </c>
      <c r="D9" s="144" t="s">
        <v>835</v>
      </c>
      <c r="E9" s="145" t="s">
        <v>836</v>
      </c>
      <c r="F9" s="145" t="s">
        <v>837</v>
      </c>
      <c r="G9" s="145" t="s">
        <v>834</v>
      </c>
    </row>
    <row r="10" spans="1:7" s="50" customFormat="1" ht="42.75" customHeight="1" x14ac:dyDescent="0.25">
      <c r="A10" s="146">
        <v>3</v>
      </c>
      <c r="B10" s="144" t="s">
        <v>837</v>
      </c>
      <c r="C10" s="145" t="s">
        <v>838</v>
      </c>
      <c r="D10" s="145" t="s">
        <v>834</v>
      </c>
      <c r="E10" s="144" t="s">
        <v>835</v>
      </c>
      <c r="F10" s="145" t="s">
        <v>836</v>
      </c>
      <c r="G10" s="145" t="s">
        <v>837</v>
      </c>
    </row>
    <row r="11" spans="1:7" s="50" customFormat="1" ht="42.75" customHeight="1" x14ac:dyDescent="0.25">
      <c r="A11" s="146">
        <v>4</v>
      </c>
      <c r="B11" s="144" t="s">
        <v>835</v>
      </c>
      <c r="C11" s="145" t="s">
        <v>837</v>
      </c>
      <c r="D11" s="145" t="s">
        <v>838</v>
      </c>
      <c r="E11" s="145" t="s">
        <v>834</v>
      </c>
      <c r="F11" s="144" t="s">
        <v>835</v>
      </c>
      <c r="G11" s="145" t="s">
        <v>836</v>
      </c>
    </row>
    <row r="12" spans="1:7" s="50" customFormat="1" ht="33" customHeight="1" x14ac:dyDescent="0.25">
      <c r="A12" s="148"/>
      <c r="B12" s="149"/>
      <c r="C12" s="150"/>
      <c r="D12" s="150"/>
      <c r="E12" s="150"/>
      <c r="F12" s="149"/>
      <c r="G12" s="150"/>
    </row>
    <row r="13" spans="1:7" x14ac:dyDescent="0.25">
      <c r="A13" s="3"/>
      <c r="B13" s="1"/>
      <c r="D13" s="3"/>
      <c r="E13" s="3"/>
    </row>
    <row r="14" spans="1:7" s="47" customFormat="1" ht="24" customHeight="1" x14ac:dyDescent="0.25">
      <c r="A14" s="143" t="s">
        <v>840</v>
      </c>
      <c r="B14" s="5"/>
      <c r="D14" s="50"/>
      <c r="E14" s="50"/>
    </row>
    <row r="15" spans="1:7" s="47" customFormat="1" ht="24" customHeight="1" x14ac:dyDescent="0.25">
      <c r="A15" s="143" t="s">
        <v>841</v>
      </c>
      <c r="B15" s="5"/>
      <c r="D15" s="50"/>
      <c r="E15" s="50"/>
    </row>
    <row r="16" spans="1:7" x14ac:dyDescent="0.25">
      <c r="A16" s="3"/>
      <c r="B16" s="1"/>
      <c r="D16" s="3"/>
      <c r="E16" s="3"/>
    </row>
    <row r="18" spans="6:6" ht="16.5" x14ac:dyDescent="0.3">
      <c r="F18" s="139" t="s">
        <v>842</v>
      </c>
    </row>
  </sheetData>
  <mergeCells count="3">
    <mergeCell ref="A3:G3"/>
    <mergeCell ref="A4:G4"/>
    <mergeCell ref="A5:G5"/>
  </mergeCells>
  <pageMargins left="0.89" right="0.19685039370078741" top="0.31496062992125984" bottom="0.31496062992125984" header="0.31496062992125984" footer="0.31496062992125984"/>
  <pageSetup paperSize="9" scale="95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67" workbookViewId="0">
      <selection activeCell="B81" sqref="B81"/>
    </sheetView>
  </sheetViews>
  <sheetFormatPr defaultRowHeight="15" x14ac:dyDescent="0.25"/>
  <cols>
    <col min="1" max="1" width="5" style="3" customWidth="1"/>
    <col min="2" max="2" width="24.85546875" style="1" customWidth="1"/>
    <col min="3" max="3" width="12.42578125" style="1" customWidth="1"/>
    <col min="4" max="4" width="21.42578125" customWidth="1"/>
    <col min="5" max="5" width="26.28515625" customWidth="1"/>
    <col min="6" max="6" width="8.5703125" customWidth="1"/>
    <col min="9" max="9" width="12.42578125" customWidth="1"/>
    <col min="10" max="10" width="17.140625" customWidth="1"/>
  </cols>
  <sheetData>
    <row r="1" spans="1:5" x14ac:dyDescent="0.25">
      <c r="A1" s="305" t="s">
        <v>799</v>
      </c>
      <c r="B1" s="246"/>
      <c r="C1" s="246"/>
      <c r="D1" s="246"/>
    </row>
    <row r="2" spans="1:5" ht="15.75" x14ac:dyDescent="0.25">
      <c r="C2" s="65" t="s">
        <v>845</v>
      </c>
    </row>
    <row r="3" spans="1:5" ht="22.5" x14ac:dyDescent="0.25">
      <c r="A3" s="157" t="s">
        <v>309</v>
      </c>
      <c r="B3" s="4" t="s">
        <v>307</v>
      </c>
      <c r="C3" s="4" t="s">
        <v>797</v>
      </c>
      <c r="D3" s="13" t="s">
        <v>844</v>
      </c>
      <c r="E3" s="13" t="s">
        <v>796</v>
      </c>
    </row>
    <row r="4" spans="1:5" ht="15.75" customHeight="1" x14ac:dyDescent="0.25">
      <c r="A4" s="157">
        <v>1</v>
      </c>
      <c r="B4" s="4" t="s">
        <v>388</v>
      </c>
      <c r="C4" s="4"/>
      <c r="D4" s="14"/>
      <c r="E4" s="14"/>
    </row>
    <row r="5" spans="1:5" ht="15.75" customHeight="1" x14ac:dyDescent="0.25">
      <c r="A5" s="157">
        <v>2</v>
      </c>
      <c r="B5" s="4" t="s">
        <v>374</v>
      </c>
      <c r="C5" s="4"/>
      <c r="D5" s="14"/>
      <c r="E5" s="14"/>
    </row>
    <row r="6" spans="1:5" ht="15.75" customHeight="1" x14ac:dyDescent="0.25">
      <c r="A6" s="157">
        <v>3</v>
      </c>
      <c r="B6" s="4" t="s">
        <v>220</v>
      </c>
      <c r="C6" s="4"/>
      <c r="D6" s="14"/>
      <c r="E6" s="14"/>
    </row>
    <row r="7" spans="1:5" ht="15.75" customHeight="1" x14ac:dyDescent="0.25">
      <c r="A7" s="157">
        <v>4</v>
      </c>
      <c r="B7" s="4" t="s">
        <v>380</v>
      </c>
      <c r="C7" s="4"/>
      <c r="D7" s="14"/>
      <c r="E7" s="14"/>
    </row>
    <row r="8" spans="1:5" ht="15.75" customHeight="1" x14ac:dyDescent="0.25">
      <c r="A8" s="157">
        <v>5</v>
      </c>
      <c r="B8" s="4" t="s">
        <v>415</v>
      </c>
      <c r="C8" s="4"/>
      <c r="D8" s="14"/>
      <c r="E8" s="14"/>
    </row>
    <row r="9" spans="1:5" ht="15.75" customHeight="1" x14ac:dyDescent="0.25">
      <c r="A9" s="157">
        <v>6</v>
      </c>
      <c r="B9" s="4" t="s">
        <v>91</v>
      </c>
      <c r="C9" s="4"/>
      <c r="D9" s="14"/>
      <c r="E9" s="14"/>
    </row>
    <row r="10" spans="1:5" ht="15.75" customHeight="1" x14ac:dyDescent="0.25">
      <c r="A10" s="157">
        <v>7</v>
      </c>
      <c r="B10" s="4" t="s">
        <v>394</v>
      </c>
      <c r="C10" s="4"/>
      <c r="D10" s="14"/>
      <c r="E10" s="14"/>
    </row>
    <row r="11" spans="1:5" ht="15.75" customHeight="1" x14ac:dyDescent="0.25">
      <c r="A11" s="157">
        <v>8</v>
      </c>
      <c r="B11" s="4" t="s">
        <v>253</v>
      </c>
      <c r="C11" s="4"/>
      <c r="D11" s="14"/>
      <c r="E11" s="14"/>
    </row>
    <row r="12" spans="1:5" ht="15.75" customHeight="1" x14ac:dyDescent="0.25">
      <c r="A12" s="157">
        <v>9</v>
      </c>
      <c r="B12" s="4" t="s">
        <v>371</v>
      </c>
      <c r="C12" s="4"/>
      <c r="D12" s="14"/>
      <c r="E12" s="14"/>
    </row>
    <row r="13" spans="1:5" ht="15.75" customHeight="1" x14ac:dyDescent="0.25">
      <c r="A13" s="157">
        <v>10</v>
      </c>
      <c r="B13" s="4" t="s">
        <v>232</v>
      </c>
      <c r="C13" s="4"/>
      <c r="D13" s="14"/>
      <c r="E13" s="14"/>
    </row>
    <row r="14" spans="1:5" ht="15.75" customHeight="1" x14ac:dyDescent="0.25">
      <c r="A14" s="157">
        <v>11</v>
      </c>
      <c r="B14" s="4" t="s">
        <v>350</v>
      </c>
      <c r="C14" s="4"/>
      <c r="D14" s="14"/>
      <c r="E14" s="14"/>
    </row>
    <row r="15" spans="1:5" ht="15.75" customHeight="1" x14ac:dyDescent="0.25">
      <c r="A15" s="157">
        <v>12</v>
      </c>
      <c r="B15" s="4" t="s">
        <v>403</v>
      </c>
      <c r="C15" s="4"/>
      <c r="D15" s="14"/>
      <c r="E15" s="14"/>
    </row>
    <row r="16" spans="1:5" ht="15.75" customHeight="1" x14ac:dyDescent="0.25">
      <c r="A16" s="157">
        <v>13</v>
      </c>
      <c r="B16" s="4" t="s">
        <v>125</v>
      </c>
      <c r="C16" s="4"/>
      <c r="D16" s="14"/>
      <c r="E16" s="14"/>
    </row>
    <row r="17" spans="1:5" ht="15.75" customHeight="1" x14ac:dyDescent="0.25">
      <c r="A17" s="157">
        <v>14</v>
      </c>
      <c r="B17" s="4" t="s">
        <v>397</v>
      </c>
      <c r="C17" s="4"/>
      <c r="D17" s="14"/>
      <c r="E17" s="14"/>
    </row>
    <row r="18" spans="1:5" ht="15.75" customHeight="1" x14ac:dyDescent="0.25">
      <c r="A18" s="157">
        <v>15</v>
      </c>
      <c r="B18" s="4" t="s">
        <v>222</v>
      </c>
      <c r="C18" s="4"/>
      <c r="D18" s="14"/>
      <c r="E18" s="14"/>
    </row>
    <row r="19" spans="1:5" ht="15.75" customHeight="1" x14ac:dyDescent="0.25">
      <c r="A19" s="157">
        <v>16</v>
      </c>
      <c r="B19" s="4" t="s">
        <v>26</v>
      </c>
      <c r="C19" s="4"/>
      <c r="D19" s="14"/>
      <c r="E19" s="14"/>
    </row>
    <row r="20" spans="1:5" ht="15.75" customHeight="1" x14ac:dyDescent="0.25">
      <c r="A20" s="157">
        <v>17</v>
      </c>
      <c r="B20" s="4" t="s">
        <v>47</v>
      </c>
      <c r="C20" s="4"/>
      <c r="D20" s="14"/>
      <c r="E20" s="14"/>
    </row>
    <row r="21" spans="1:5" ht="15.75" customHeight="1" x14ac:dyDescent="0.25">
      <c r="A21" s="157">
        <v>18</v>
      </c>
      <c r="B21" s="4" t="s">
        <v>729</v>
      </c>
      <c r="C21" s="4"/>
      <c r="D21" s="14"/>
      <c r="E21" s="14"/>
    </row>
    <row r="22" spans="1:5" ht="15.75" customHeight="1" x14ac:dyDescent="0.25">
      <c r="A22" s="157">
        <v>19</v>
      </c>
      <c r="B22" s="4" t="s">
        <v>749</v>
      </c>
      <c r="C22" s="4"/>
      <c r="D22" s="14"/>
      <c r="E22" s="14"/>
    </row>
    <row r="23" spans="1:5" ht="15.75" customHeight="1" x14ac:dyDescent="0.25">
      <c r="A23" s="157">
        <v>20</v>
      </c>
      <c r="B23" s="4" t="s">
        <v>263</v>
      </c>
      <c r="C23" s="4"/>
      <c r="D23" s="14"/>
      <c r="E23" s="14"/>
    </row>
    <row r="24" spans="1:5" ht="15.75" customHeight="1" x14ac:dyDescent="0.25">
      <c r="A24" s="157">
        <v>21</v>
      </c>
      <c r="B24" s="4" t="s">
        <v>165</v>
      </c>
      <c r="C24" s="4"/>
      <c r="D24" s="14"/>
      <c r="E24" s="14"/>
    </row>
    <row r="25" spans="1:5" ht="15.75" customHeight="1" x14ac:dyDescent="0.25">
      <c r="A25" s="157">
        <v>22</v>
      </c>
      <c r="B25" s="4" t="s">
        <v>377</v>
      </c>
      <c r="C25" s="4"/>
      <c r="D25" s="14"/>
      <c r="E25" s="14"/>
    </row>
    <row r="26" spans="1:5" ht="15.75" customHeight="1" x14ac:dyDescent="0.25">
      <c r="A26" s="157">
        <v>23</v>
      </c>
      <c r="B26" s="4" t="s">
        <v>14</v>
      </c>
      <c r="C26" s="4"/>
      <c r="D26" s="14"/>
      <c r="E26" s="14"/>
    </row>
    <row r="27" spans="1:5" ht="15.75" customHeight="1" x14ac:dyDescent="0.25">
      <c r="A27" s="157">
        <v>24</v>
      </c>
      <c r="B27" s="4" t="s">
        <v>203</v>
      </c>
      <c r="C27" s="4"/>
      <c r="D27" s="14"/>
      <c r="E27" s="14"/>
    </row>
    <row r="28" spans="1:5" ht="15.75" customHeight="1" x14ac:dyDescent="0.25">
      <c r="A28" s="157">
        <v>25</v>
      </c>
      <c r="B28" s="4" t="s">
        <v>133</v>
      </c>
      <c r="C28" s="4"/>
      <c r="D28" s="14"/>
      <c r="E28" s="14"/>
    </row>
    <row r="29" spans="1:5" ht="15.75" customHeight="1" x14ac:dyDescent="0.25">
      <c r="A29" s="157">
        <v>26</v>
      </c>
      <c r="B29" s="4" t="s">
        <v>383</v>
      </c>
      <c r="C29" s="4"/>
      <c r="D29" s="14"/>
      <c r="E29" s="14"/>
    </row>
    <row r="30" spans="1:5" ht="15.75" customHeight="1" x14ac:dyDescent="0.25">
      <c r="A30" s="157">
        <v>27</v>
      </c>
      <c r="B30" s="4" t="s">
        <v>94</v>
      </c>
      <c r="C30" s="4"/>
      <c r="D30" s="14"/>
      <c r="E30" s="14"/>
    </row>
    <row r="31" spans="1:5" ht="15.75" customHeight="1" x14ac:dyDescent="0.25">
      <c r="A31" s="157">
        <v>28</v>
      </c>
      <c r="B31" s="4" t="s">
        <v>224</v>
      </c>
      <c r="C31" s="4"/>
      <c r="D31" s="14"/>
      <c r="E31" s="14"/>
    </row>
    <row r="32" spans="1:5" ht="15.75" customHeight="1" x14ac:dyDescent="0.25">
      <c r="A32" s="157">
        <v>29</v>
      </c>
      <c r="B32" s="4" t="s">
        <v>176</v>
      </c>
      <c r="C32" s="4"/>
      <c r="D32" s="14"/>
      <c r="E32" s="14"/>
    </row>
    <row r="33" spans="1:5" ht="15.75" customHeight="1" x14ac:dyDescent="0.25">
      <c r="A33" s="157">
        <v>30</v>
      </c>
      <c r="B33" s="4" t="s">
        <v>151</v>
      </c>
      <c r="C33" s="4"/>
      <c r="D33" s="14"/>
      <c r="E33" s="14"/>
    </row>
    <row r="34" spans="1:5" ht="15.75" customHeight="1" x14ac:dyDescent="0.25">
      <c r="A34" s="157">
        <v>31</v>
      </c>
      <c r="B34" s="4" t="s">
        <v>131</v>
      </c>
      <c r="C34" s="4"/>
      <c r="D34" s="14"/>
      <c r="E34" s="14"/>
    </row>
    <row r="35" spans="1:5" ht="15.75" customHeight="1" x14ac:dyDescent="0.25">
      <c r="A35" s="157">
        <v>32</v>
      </c>
      <c r="B35" s="4" t="s">
        <v>400</v>
      </c>
      <c r="C35" s="4"/>
      <c r="D35" s="14"/>
      <c r="E35" s="14"/>
    </row>
    <row r="36" spans="1:5" ht="15.75" customHeight="1" x14ac:dyDescent="0.25">
      <c r="A36" s="157">
        <v>33</v>
      </c>
      <c r="B36" s="4" t="s">
        <v>249</v>
      </c>
      <c r="C36" s="4"/>
      <c r="D36" s="14"/>
      <c r="E36" s="14"/>
    </row>
    <row r="37" spans="1:5" ht="15.75" customHeight="1" x14ac:dyDescent="0.25">
      <c r="A37" s="157">
        <v>34</v>
      </c>
      <c r="B37" s="4" t="s">
        <v>170</v>
      </c>
      <c r="C37" s="4"/>
      <c r="D37" s="14"/>
      <c r="E37" s="14"/>
    </row>
    <row r="38" spans="1:5" ht="15.75" customHeight="1" x14ac:dyDescent="0.25">
      <c r="A38" s="157">
        <v>35</v>
      </c>
      <c r="B38" s="4" t="s">
        <v>386</v>
      </c>
      <c r="C38" s="4"/>
      <c r="D38" s="14"/>
      <c r="E38" s="14"/>
    </row>
    <row r="39" spans="1:5" ht="15.75" customHeight="1" x14ac:dyDescent="0.25">
      <c r="A39" s="157">
        <v>36</v>
      </c>
      <c r="B39" s="4" t="s">
        <v>244</v>
      </c>
      <c r="C39" s="4"/>
      <c r="D39" s="14"/>
      <c r="E39" s="14"/>
    </row>
    <row r="40" spans="1:5" ht="15.75" customHeight="1" x14ac:dyDescent="0.25">
      <c r="A40" s="157">
        <v>37</v>
      </c>
      <c r="B40" s="4" t="s">
        <v>257</v>
      </c>
      <c r="C40" s="4"/>
      <c r="D40" s="14"/>
      <c r="E40" s="14"/>
    </row>
    <row r="41" spans="1:5" ht="15.75" customHeight="1" x14ac:dyDescent="0.25">
      <c r="A41" s="157">
        <v>38</v>
      </c>
      <c r="B41" s="4" t="s">
        <v>260</v>
      </c>
      <c r="C41" s="4"/>
      <c r="D41" s="14"/>
      <c r="E41" s="14"/>
    </row>
    <row r="42" spans="1:5" ht="15.75" customHeight="1" x14ac:dyDescent="0.25">
      <c r="A42" s="157">
        <v>39</v>
      </c>
      <c r="B42" s="4" t="s">
        <v>358</v>
      </c>
      <c r="C42" s="4"/>
      <c r="D42" s="14"/>
      <c r="E42" s="14"/>
    </row>
    <row r="43" spans="1:5" ht="15.75" customHeight="1" x14ac:dyDescent="0.25">
      <c r="A43" s="157">
        <v>40</v>
      </c>
      <c r="B43" s="4" t="s">
        <v>154</v>
      </c>
      <c r="C43" s="4"/>
      <c r="D43" s="14"/>
      <c r="E43" s="14"/>
    </row>
    <row r="44" spans="1:5" ht="15.75" customHeight="1" x14ac:dyDescent="0.25">
      <c r="A44" s="157">
        <v>41</v>
      </c>
      <c r="B44" s="4" t="s">
        <v>285</v>
      </c>
      <c r="C44" s="4"/>
      <c r="D44" s="14"/>
      <c r="E44" s="14"/>
    </row>
    <row r="45" spans="1:5" ht="15.75" customHeight="1" x14ac:dyDescent="0.25">
      <c r="A45" s="157">
        <v>42</v>
      </c>
      <c r="B45" s="4" t="s">
        <v>70</v>
      </c>
      <c r="C45" s="4"/>
      <c r="D45" s="14"/>
      <c r="E45" s="14"/>
    </row>
    <row r="46" spans="1:5" ht="15.75" customHeight="1" x14ac:dyDescent="0.25">
      <c r="A46" s="157">
        <v>43</v>
      </c>
      <c r="B46" s="4" t="s">
        <v>52</v>
      </c>
      <c r="C46" s="4"/>
      <c r="D46" s="14"/>
      <c r="E46" s="14"/>
    </row>
    <row r="47" spans="1:5" ht="15.75" customHeight="1" x14ac:dyDescent="0.25">
      <c r="A47" s="157">
        <v>44</v>
      </c>
      <c r="B47" s="4" t="s">
        <v>97</v>
      </c>
      <c r="C47" s="4"/>
      <c r="D47" s="14"/>
      <c r="E47" s="14"/>
    </row>
    <row r="48" spans="1:5" ht="15.75" customHeight="1" x14ac:dyDescent="0.25">
      <c r="A48" s="157">
        <v>45</v>
      </c>
      <c r="B48" s="4" t="s">
        <v>424</v>
      </c>
      <c r="C48" s="4"/>
      <c r="D48" s="14"/>
      <c r="E48" s="14"/>
    </row>
    <row r="49" spans="1:5" ht="15.75" customHeight="1" x14ac:dyDescent="0.25">
      <c r="A49" s="157">
        <v>46</v>
      </c>
      <c r="B49" s="4" t="s">
        <v>391</v>
      </c>
      <c r="C49" s="4"/>
      <c r="D49" s="14"/>
      <c r="E49" s="14"/>
    </row>
    <row r="50" spans="1:5" ht="15.75" customHeight="1" x14ac:dyDescent="0.25">
      <c r="A50" s="157">
        <v>47</v>
      </c>
      <c r="B50" s="4" t="s">
        <v>748</v>
      </c>
      <c r="C50" s="4"/>
      <c r="D50" s="14"/>
      <c r="E50" s="14"/>
    </row>
    <row r="51" spans="1:5" ht="15.75" customHeight="1" x14ac:dyDescent="0.25">
      <c r="A51" s="157">
        <v>48</v>
      </c>
      <c r="B51" s="4" t="s">
        <v>79</v>
      </c>
      <c r="C51" s="4"/>
      <c r="D51" s="14"/>
      <c r="E51" s="14"/>
    </row>
    <row r="52" spans="1:5" ht="15.75" customHeight="1" x14ac:dyDescent="0.25">
      <c r="A52" s="157">
        <v>49</v>
      </c>
      <c r="B52" s="4" t="s">
        <v>278</v>
      </c>
      <c r="C52" s="4"/>
      <c r="D52" s="14"/>
      <c r="E52" s="14"/>
    </row>
    <row r="53" spans="1:5" ht="15.75" customHeight="1" x14ac:dyDescent="0.25">
      <c r="A53" s="157">
        <v>50</v>
      </c>
      <c r="B53" s="4" t="s">
        <v>209</v>
      </c>
      <c r="C53" s="4"/>
      <c r="D53" s="14"/>
      <c r="E53" s="14"/>
    </row>
    <row r="54" spans="1:5" ht="15.75" customHeight="1" x14ac:dyDescent="0.25">
      <c r="A54" s="157">
        <v>51</v>
      </c>
      <c r="B54" s="4" t="s">
        <v>139</v>
      </c>
      <c r="C54" s="4"/>
      <c r="D54" s="14"/>
      <c r="E54" s="14"/>
    </row>
    <row r="55" spans="1:5" ht="15.75" customHeight="1" x14ac:dyDescent="0.25">
      <c r="A55" s="157">
        <v>52</v>
      </c>
      <c r="B55" s="4" t="s">
        <v>29</v>
      </c>
      <c r="C55" s="4"/>
      <c r="D55" s="14"/>
      <c r="E55" s="14"/>
    </row>
    <row r="56" spans="1:5" ht="15.75" customHeight="1" x14ac:dyDescent="0.25">
      <c r="A56" s="157">
        <v>53</v>
      </c>
      <c r="B56" s="4" t="s">
        <v>217</v>
      </c>
      <c r="C56" s="4"/>
      <c r="D56" s="14"/>
      <c r="E56" s="14"/>
    </row>
    <row r="57" spans="1:5" ht="15.75" customHeight="1" x14ac:dyDescent="0.25">
      <c r="A57" s="157">
        <v>54</v>
      </c>
      <c r="B57" s="4" t="s">
        <v>148</v>
      </c>
      <c r="C57" s="4"/>
      <c r="D57" s="14"/>
      <c r="E57" s="14"/>
    </row>
    <row r="58" spans="1:5" ht="15.75" customHeight="1" x14ac:dyDescent="0.25">
      <c r="A58" s="157">
        <v>55</v>
      </c>
      <c r="B58" s="4" t="s">
        <v>235</v>
      </c>
      <c r="C58" s="4"/>
      <c r="D58" s="14"/>
      <c r="E58" s="14"/>
    </row>
    <row r="59" spans="1:5" ht="15.75" customHeight="1" x14ac:dyDescent="0.25">
      <c r="A59" s="157">
        <v>56</v>
      </c>
      <c r="B59" s="4" t="s">
        <v>142</v>
      </c>
      <c r="C59" s="4"/>
      <c r="D59" s="14"/>
      <c r="E59" s="14"/>
    </row>
    <row r="60" spans="1:5" ht="15.75" customHeight="1" x14ac:dyDescent="0.25">
      <c r="A60" s="157">
        <v>57</v>
      </c>
      <c r="B60" s="4" t="s">
        <v>11</v>
      </c>
      <c r="C60" s="4"/>
      <c r="D60" s="14"/>
      <c r="E60" s="14"/>
    </row>
    <row r="61" spans="1:5" ht="15.75" customHeight="1" x14ac:dyDescent="0.25">
      <c r="A61" s="157">
        <v>58</v>
      </c>
      <c r="B61" s="4" t="s">
        <v>276</v>
      </c>
      <c r="C61" s="4"/>
      <c r="D61" s="14"/>
      <c r="E61" s="14"/>
    </row>
    <row r="62" spans="1:5" ht="15.75" customHeight="1" x14ac:dyDescent="0.25">
      <c r="A62" s="157">
        <v>59</v>
      </c>
      <c r="B62" s="4" t="s">
        <v>113</v>
      </c>
      <c r="C62" s="4"/>
      <c r="D62" s="14"/>
      <c r="E62" s="14"/>
    </row>
    <row r="63" spans="1:5" ht="15.75" customHeight="1" x14ac:dyDescent="0.25">
      <c r="A63" s="157">
        <v>60</v>
      </c>
      <c r="B63" s="4" t="s">
        <v>280</v>
      </c>
      <c r="C63" s="4"/>
      <c r="D63" s="14"/>
      <c r="E63" s="14"/>
    </row>
    <row r="64" spans="1:5" ht="15.75" customHeight="1" x14ac:dyDescent="0.25">
      <c r="A64" s="157">
        <v>61</v>
      </c>
      <c r="B64" s="4" t="s">
        <v>76</v>
      </c>
      <c r="C64" s="4"/>
      <c r="D64" s="14"/>
      <c r="E64" s="14"/>
    </row>
    <row r="65" spans="1:5" ht="15.75" customHeight="1" x14ac:dyDescent="0.25">
      <c r="A65" s="157">
        <v>62</v>
      </c>
      <c r="B65" s="4" t="s">
        <v>355</v>
      </c>
      <c r="C65" s="4"/>
      <c r="D65" s="14"/>
      <c r="E65" s="14"/>
    </row>
    <row r="66" spans="1:5" ht="15.75" customHeight="1" x14ac:dyDescent="0.25">
      <c r="A66" s="157">
        <v>63</v>
      </c>
      <c r="B66" s="4" t="s">
        <v>230</v>
      </c>
      <c r="C66" s="4"/>
      <c r="D66" s="14"/>
      <c r="E66" s="14"/>
    </row>
    <row r="67" spans="1:5" ht="15.75" customHeight="1" x14ac:dyDescent="0.25">
      <c r="A67" s="157">
        <v>64</v>
      </c>
      <c r="B67" s="4" t="s">
        <v>179</v>
      </c>
      <c r="C67" s="4"/>
      <c r="D67" s="14"/>
      <c r="E67" s="14"/>
    </row>
    <row r="68" spans="1:5" ht="15.75" customHeight="1" x14ac:dyDescent="0.25">
      <c r="A68" s="157">
        <v>65</v>
      </c>
      <c r="B68" s="4" t="s">
        <v>227</v>
      </c>
      <c r="C68" s="4"/>
      <c r="D68" s="14"/>
      <c r="E68" s="14"/>
    </row>
    <row r="69" spans="1:5" ht="15.75" customHeight="1" x14ac:dyDescent="0.25">
      <c r="A69" s="157">
        <v>66</v>
      </c>
      <c r="B69" s="4" t="s">
        <v>6</v>
      </c>
      <c r="C69" s="4"/>
      <c r="D69" s="14"/>
      <c r="E69" s="14"/>
    </row>
    <row r="70" spans="1:5" ht="15.75" customHeight="1" x14ac:dyDescent="0.25">
      <c r="A70" s="157">
        <v>67</v>
      </c>
      <c r="B70" s="4" t="s">
        <v>197</v>
      </c>
      <c r="C70" s="4"/>
      <c r="D70" s="14"/>
      <c r="E70" s="14"/>
    </row>
    <row r="71" spans="1:5" ht="15.75" customHeight="1" x14ac:dyDescent="0.25">
      <c r="A71" s="157">
        <v>68</v>
      </c>
      <c r="B71" s="4" t="s">
        <v>101</v>
      </c>
      <c r="C71" s="4"/>
      <c r="D71" s="14"/>
      <c r="E71" s="14"/>
    </row>
    <row r="72" spans="1:5" ht="15.75" customHeight="1" x14ac:dyDescent="0.25">
      <c r="A72" s="157">
        <v>69</v>
      </c>
      <c r="B72" s="4" t="s">
        <v>238</v>
      </c>
      <c r="C72" s="4"/>
      <c r="D72" s="14"/>
      <c r="E72" s="14"/>
    </row>
    <row r="73" spans="1:5" ht="15.75" customHeight="1" x14ac:dyDescent="0.25">
      <c r="A73" s="157">
        <v>70</v>
      </c>
      <c r="B73" s="4" t="s">
        <v>751</v>
      </c>
      <c r="C73" s="4"/>
      <c r="D73" s="14"/>
      <c r="E73" s="14"/>
    </row>
    <row r="74" spans="1:5" ht="15.75" customHeight="1" x14ac:dyDescent="0.25">
      <c r="A74" s="157">
        <v>71</v>
      </c>
      <c r="B74" s="4" t="s">
        <v>173</v>
      </c>
      <c r="C74" s="4"/>
      <c r="D74" s="14"/>
      <c r="E74" s="14"/>
    </row>
    <row r="75" spans="1:5" ht="15.75" customHeight="1" x14ac:dyDescent="0.25">
      <c r="A75" s="157">
        <v>72</v>
      </c>
      <c r="B75" s="4" t="s">
        <v>167</v>
      </c>
      <c r="C75" s="4"/>
      <c r="D75" s="14"/>
      <c r="E75" s="14"/>
    </row>
    <row r="76" spans="1:5" ht="15.75" customHeight="1" x14ac:dyDescent="0.25">
      <c r="A76" s="157">
        <v>73</v>
      </c>
      <c r="B76" s="4" t="s">
        <v>145</v>
      </c>
      <c r="C76" s="4"/>
      <c r="D76" s="14"/>
      <c r="E76" s="14"/>
    </row>
    <row r="77" spans="1:5" ht="15.75" customHeight="1" x14ac:dyDescent="0.25">
      <c r="A77" s="157">
        <v>74</v>
      </c>
      <c r="B77" s="4" t="s">
        <v>214</v>
      </c>
      <c r="C77" s="4"/>
      <c r="D77" s="14"/>
      <c r="E77" s="14"/>
    </row>
    <row r="78" spans="1:5" ht="15.75" customHeight="1" x14ac:dyDescent="0.25">
      <c r="A78" s="157">
        <v>75</v>
      </c>
      <c r="B78" s="4" t="s">
        <v>200</v>
      </c>
      <c r="C78" s="4"/>
      <c r="D78" s="14"/>
      <c r="E78" s="14"/>
    </row>
    <row r="79" spans="1:5" ht="15.75" customHeight="1" x14ac:dyDescent="0.25">
      <c r="A79" s="157">
        <v>76</v>
      </c>
      <c r="B79" s="4" t="s">
        <v>288</v>
      </c>
      <c r="C79" s="4"/>
      <c r="D79" s="14"/>
      <c r="E79" s="14"/>
    </row>
    <row r="80" spans="1:5" ht="15.75" customHeight="1" x14ac:dyDescent="0.25">
      <c r="A80" s="157">
        <v>77</v>
      </c>
      <c r="B80" s="4" t="s">
        <v>412</v>
      </c>
      <c r="C80" s="4"/>
      <c r="D80" s="14"/>
      <c r="E80" s="14"/>
    </row>
    <row r="81" spans="1:5" ht="15.75" customHeight="1" x14ac:dyDescent="0.25">
      <c r="A81" s="157">
        <v>78</v>
      </c>
      <c r="B81" s="4" t="s">
        <v>247</v>
      </c>
      <c r="C81" s="4"/>
      <c r="D81" s="14"/>
      <c r="E81" s="14"/>
    </row>
    <row r="82" spans="1:5" ht="15.75" customHeight="1" x14ac:dyDescent="0.25">
      <c r="A82" s="157">
        <v>79</v>
      </c>
      <c r="B82" s="4" t="s">
        <v>409</v>
      </c>
      <c r="C82" s="4"/>
      <c r="D82" s="14"/>
      <c r="E82" s="14"/>
    </row>
    <row r="83" spans="1:5" ht="15.75" customHeight="1" x14ac:dyDescent="0.25">
      <c r="A83" s="157">
        <v>80</v>
      </c>
      <c r="B83" s="4" t="s">
        <v>418</v>
      </c>
      <c r="C83" s="4"/>
      <c r="D83" s="14"/>
      <c r="E83" s="14"/>
    </row>
    <row r="84" spans="1:5" ht="15.75" customHeight="1" x14ac:dyDescent="0.25">
      <c r="A84" s="157">
        <v>81</v>
      </c>
      <c r="B84" s="4" t="s">
        <v>353</v>
      </c>
      <c r="C84" s="4"/>
      <c r="D84" s="14"/>
      <c r="E84" s="14"/>
    </row>
    <row r="85" spans="1:5" ht="15.75" customHeight="1" x14ac:dyDescent="0.25">
      <c r="A85" s="157">
        <v>82</v>
      </c>
      <c r="B85" s="4" t="s">
        <v>194</v>
      </c>
      <c r="C85" s="4"/>
      <c r="D85" s="14"/>
      <c r="E85" s="14"/>
    </row>
    <row r="86" spans="1:5" ht="15.75" customHeight="1" x14ac:dyDescent="0.25">
      <c r="A86" s="157">
        <v>83</v>
      </c>
      <c r="B86" s="4" t="s">
        <v>525</v>
      </c>
      <c r="C86" s="4"/>
      <c r="D86" s="14"/>
      <c r="E86" s="14"/>
    </row>
    <row r="87" spans="1:5" ht="15.75" customHeight="1" x14ac:dyDescent="0.25">
      <c r="A87" s="157">
        <v>84</v>
      </c>
      <c r="B87" s="4" t="s">
        <v>421</v>
      </c>
      <c r="C87" s="4"/>
      <c r="D87" s="14"/>
      <c r="E87" s="14"/>
    </row>
    <row r="88" spans="1:5" ht="15.75" customHeight="1" x14ac:dyDescent="0.25">
      <c r="A88" s="157">
        <v>85</v>
      </c>
      <c r="B88" s="4" t="s">
        <v>270</v>
      </c>
      <c r="C88" s="4"/>
      <c r="D88" s="14"/>
      <c r="E88" s="14"/>
    </row>
    <row r="89" spans="1:5" ht="15.75" customHeight="1" x14ac:dyDescent="0.25">
      <c r="A89" s="157">
        <v>86</v>
      </c>
      <c r="B89" s="4" t="s">
        <v>268</v>
      </c>
      <c r="C89" s="4"/>
      <c r="D89" s="14"/>
      <c r="E89" s="14"/>
    </row>
    <row r="90" spans="1:5" ht="15.75" customHeight="1" x14ac:dyDescent="0.25">
      <c r="A90" s="157">
        <v>87</v>
      </c>
      <c r="B90" s="4" t="s">
        <v>291</v>
      </c>
      <c r="C90" s="4"/>
      <c r="D90" s="14"/>
      <c r="E90" s="14"/>
    </row>
    <row r="91" spans="1:5" ht="15.75" customHeight="1" x14ac:dyDescent="0.25">
      <c r="A91" s="157">
        <v>88</v>
      </c>
      <c r="B91" s="4" t="s">
        <v>122</v>
      </c>
      <c r="C91" s="4"/>
      <c r="D91" s="14"/>
      <c r="E91" s="14"/>
    </row>
    <row r="92" spans="1:5" ht="15.75" customHeight="1" x14ac:dyDescent="0.25">
      <c r="A92" s="157">
        <v>89</v>
      </c>
      <c r="B92" s="4" t="s">
        <v>294</v>
      </c>
      <c r="C92" s="4"/>
      <c r="D92" s="14"/>
      <c r="E92" s="14"/>
    </row>
    <row r="93" spans="1:5" ht="15.75" customHeight="1" x14ac:dyDescent="0.25">
      <c r="A93" s="157">
        <v>90</v>
      </c>
      <c r="B93" s="4" t="s">
        <v>714</v>
      </c>
      <c r="C93" s="4"/>
      <c r="D93" s="14"/>
      <c r="E93" s="14"/>
    </row>
    <row r="94" spans="1:5" ht="15.75" customHeight="1" x14ac:dyDescent="0.25">
      <c r="A94" s="157">
        <v>91</v>
      </c>
      <c r="B94" s="4" t="s">
        <v>85</v>
      </c>
      <c r="C94" s="4"/>
      <c r="D94" s="14"/>
      <c r="E94" s="14"/>
    </row>
    <row r="95" spans="1:5" ht="15.75" customHeight="1" x14ac:dyDescent="0.25">
      <c r="A95" s="157">
        <v>92</v>
      </c>
      <c r="B95" s="4" t="s">
        <v>82</v>
      </c>
      <c r="C95" s="4"/>
      <c r="D95" s="14"/>
      <c r="E95" s="14"/>
    </row>
    <row r="96" spans="1:5" ht="15.75" customHeight="1" x14ac:dyDescent="0.25">
      <c r="A96" s="157">
        <v>93</v>
      </c>
      <c r="B96" s="4" t="s">
        <v>283</v>
      </c>
      <c r="C96" s="4"/>
      <c r="D96" s="14"/>
      <c r="E96" s="14"/>
    </row>
    <row r="97" spans="1:10" ht="15.75" customHeight="1" x14ac:dyDescent="0.25">
      <c r="A97" s="157">
        <v>94</v>
      </c>
      <c r="B97" s="4" t="s">
        <v>211</v>
      </c>
      <c r="C97" s="4"/>
      <c r="D97" s="14"/>
      <c r="E97" s="14"/>
    </row>
    <row r="98" spans="1:10" ht="15.75" customHeight="1" x14ac:dyDescent="0.25">
      <c r="A98" s="157">
        <v>95</v>
      </c>
      <c r="B98" s="4" t="s">
        <v>365</v>
      </c>
      <c r="C98" s="4"/>
      <c r="D98" s="14"/>
      <c r="E98" s="14"/>
    </row>
    <row r="99" spans="1:10" ht="15.75" customHeight="1" x14ac:dyDescent="0.25">
      <c r="A99" s="157">
        <v>96</v>
      </c>
      <c r="B99" s="4" t="s">
        <v>110</v>
      </c>
      <c r="C99" s="4"/>
      <c r="D99" s="14"/>
      <c r="E99" s="14"/>
    </row>
    <row r="100" spans="1:10" ht="15.75" customHeight="1" x14ac:dyDescent="0.25">
      <c r="A100" s="157">
        <v>97</v>
      </c>
      <c r="B100" s="4" t="s">
        <v>297</v>
      </c>
      <c r="C100" s="4"/>
      <c r="D100" s="14"/>
      <c r="E100" s="14"/>
    </row>
    <row r="101" spans="1:10" ht="15.75" customHeight="1" x14ac:dyDescent="0.25">
      <c r="A101" s="157">
        <v>98</v>
      </c>
      <c r="B101" s="4" t="s">
        <v>273</v>
      </c>
      <c r="C101" s="4"/>
      <c r="D101" s="14"/>
      <c r="E101" s="14"/>
    </row>
    <row r="102" spans="1:10" ht="15.75" customHeight="1" x14ac:dyDescent="0.25">
      <c r="A102" s="157">
        <v>99</v>
      </c>
      <c r="B102" s="4" t="s">
        <v>55</v>
      </c>
      <c r="C102" s="4"/>
      <c r="D102" s="14"/>
      <c r="E102" s="4"/>
      <c r="F102" s="42"/>
      <c r="G102" s="42"/>
      <c r="H102" s="42"/>
      <c r="I102" s="43"/>
      <c r="J102" s="42"/>
    </row>
    <row r="103" spans="1:10" ht="15.75" customHeight="1" x14ac:dyDescent="0.25">
      <c r="A103" s="157">
        <v>100</v>
      </c>
      <c r="B103" s="4" t="s">
        <v>241</v>
      </c>
      <c r="C103" s="4"/>
      <c r="D103" s="14"/>
      <c r="E103" s="14"/>
    </row>
    <row r="142" spans="1:3" s="44" customFormat="1" x14ac:dyDescent="0.25">
      <c r="A142" s="234" t="s">
        <v>311</v>
      </c>
      <c r="B142" s="234"/>
      <c r="C142" s="156"/>
    </row>
    <row r="143" spans="1:3" s="44" customFormat="1" x14ac:dyDescent="0.25">
      <c r="A143" s="234" t="s">
        <v>322</v>
      </c>
      <c r="B143" s="234"/>
      <c r="C143" s="156"/>
    </row>
    <row r="144" spans="1:3" s="44" customFormat="1" ht="22.5" x14ac:dyDescent="0.25">
      <c r="A144" s="4" t="s">
        <v>323</v>
      </c>
      <c r="B144" s="4" t="s">
        <v>308</v>
      </c>
      <c r="C144" s="4"/>
    </row>
    <row r="145" spans="1:3" s="44" customFormat="1" x14ac:dyDescent="0.25">
      <c r="A145" s="4">
        <v>1</v>
      </c>
      <c r="B145" s="22">
        <v>890713</v>
      </c>
      <c r="C145" s="22"/>
    </row>
    <row r="148" spans="1:3" x14ac:dyDescent="0.25">
      <c r="A148" s="234" t="s">
        <v>311</v>
      </c>
      <c r="B148" s="234"/>
      <c r="C148" s="76"/>
    </row>
    <row r="149" spans="1:3" x14ac:dyDescent="0.25">
      <c r="A149" s="234" t="s">
        <v>310</v>
      </c>
      <c r="B149" s="234"/>
      <c r="C149" s="76"/>
    </row>
    <row r="150" spans="1:3" ht="22.5" x14ac:dyDescent="0.25">
      <c r="A150" s="4" t="s">
        <v>309</v>
      </c>
      <c r="B150" s="4" t="s">
        <v>308</v>
      </c>
      <c r="C150" s="42"/>
    </row>
    <row r="151" spans="1:3" x14ac:dyDescent="0.25">
      <c r="A151" s="4">
        <v>1</v>
      </c>
      <c r="B151" s="4">
        <v>890713</v>
      </c>
      <c r="C151" s="42"/>
    </row>
  </sheetData>
  <mergeCells count="5">
    <mergeCell ref="A1:D1"/>
    <mergeCell ref="A142:B142"/>
    <mergeCell ref="A143:B143"/>
    <mergeCell ref="A148:B148"/>
    <mergeCell ref="A149:B149"/>
  </mergeCells>
  <pageMargins left="0.7" right="0.2" top="0.32" bottom="0.24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10" workbookViewId="0">
      <selection activeCell="C18" sqref="C18"/>
    </sheetView>
  </sheetViews>
  <sheetFormatPr defaultRowHeight="15" x14ac:dyDescent="0.25"/>
  <cols>
    <col min="1" max="1" width="5.7109375" style="3" customWidth="1"/>
    <col min="2" max="2" width="31.42578125" style="3" customWidth="1"/>
    <col min="3" max="3" width="51" style="3" customWidth="1"/>
    <col min="4" max="4" width="24.85546875" style="1" customWidth="1"/>
    <col min="5" max="5" width="12.42578125" style="1" customWidth="1"/>
    <col min="6" max="6" width="21.42578125" customWidth="1"/>
    <col min="7" max="7" width="26.28515625" customWidth="1"/>
    <col min="8" max="8" width="8.5703125" customWidth="1"/>
    <col min="11" max="11" width="12.42578125" customWidth="1"/>
    <col min="12" max="12" width="17.140625" customWidth="1"/>
  </cols>
  <sheetData>
    <row r="1" spans="1:7" ht="15.75" x14ac:dyDescent="0.25">
      <c r="A1" s="317" t="s">
        <v>871</v>
      </c>
      <c r="B1" s="318"/>
      <c r="C1" s="318"/>
      <c r="D1" s="318"/>
      <c r="E1" s="318"/>
      <c r="F1" s="318"/>
    </row>
    <row r="2" spans="1:7" ht="18.75" x14ac:dyDescent="0.25">
      <c r="B2" s="173" t="s">
        <v>862</v>
      </c>
    </row>
    <row r="3" spans="1:7" ht="12" customHeight="1" x14ac:dyDescent="0.25">
      <c r="B3" s="173"/>
    </row>
    <row r="4" spans="1:7" ht="32.25" customHeight="1" x14ac:dyDescent="0.25">
      <c r="A4" s="172" t="s">
        <v>309</v>
      </c>
      <c r="B4" s="172" t="s">
        <v>860</v>
      </c>
      <c r="C4" s="172" t="s">
        <v>861</v>
      </c>
      <c r="D4" s="42"/>
      <c r="E4" s="42"/>
      <c r="F4" s="126"/>
      <c r="G4" s="126"/>
    </row>
    <row r="5" spans="1:7" ht="46.5" customHeight="1" x14ac:dyDescent="0.25">
      <c r="A5" s="25">
        <v>1</v>
      </c>
      <c r="B5" s="167" t="s">
        <v>863</v>
      </c>
      <c r="C5" s="166"/>
      <c r="D5" s="42"/>
      <c r="E5" s="42"/>
      <c r="F5" s="56"/>
      <c r="G5" s="56"/>
    </row>
    <row r="6" spans="1:7" ht="46.5" customHeight="1" x14ac:dyDescent="0.25">
      <c r="A6" s="25">
        <v>2</v>
      </c>
      <c r="B6" s="167" t="s">
        <v>864</v>
      </c>
      <c r="C6" s="166"/>
      <c r="D6" s="42"/>
      <c r="E6" s="42"/>
      <c r="F6" s="56"/>
      <c r="G6" s="56"/>
    </row>
    <row r="7" spans="1:7" ht="46.5" customHeight="1" x14ac:dyDescent="0.25">
      <c r="A7" s="25">
        <v>3</v>
      </c>
      <c r="B7" s="167" t="s">
        <v>865</v>
      </c>
      <c r="C7" s="166"/>
      <c r="D7" s="42"/>
      <c r="E7" s="42"/>
      <c r="F7" s="56"/>
      <c r="G7" s="56"/>
    </row>
    <row r="8" spans="1:7" ht="46.5" customHeight="1" x14ac:dyDescent="0.25">
      <c r="A8" s="25">
        <v>4</v>
      </c>
      <c r="B8" s="167" t="s">
        <v>866</v>
      </c>
      <c r="C8" s="166"/>
      <c r="D8" s="42"/>
      <c r="E8" s="42"/>
      <c r="F8" s="56"/>
      <c r="G8" s="56"/>
    </row>
    <row r="9" spans="1:7" ht="46.5" customHeight="1" x14ac:dyDescent="0.25">
      <c r="A9" s="25">
        <v>5</v>
      </c>
      <c r="B9" s="167" t="s">
        <v>867</v>
      </c>
      <c r="C9" s="166"/>
      <c r="D9" s="42"/>
      <c r="E9" s="42"/>
      <c r="F9" s="56"/>
      <c r="G9" s="56"/>
    </row>
    <row r="10" spans="1:7" ht="46.5" customHeight="1" x14ac:dyDescent="0.25">
      <c r="A10" s="25">
        <v>6</v>
      </c>
      <c r="B10" s="167" t="s">
        <v>868</v>
      </c>
      <c r="C10" s="166"/>
      <c r="D10" s="42"/>
      <c r="E10" s="42"/>
      <c r="F10" s="56"/>
      <c r="G10" s="56"/>
    </row>
    <row r="11" spans="1:7" ht="46.5" customHeight="1" x14ac:dyDescent="0.25">
      <c r="A11" s="25">
        <v>7</v>
      </c>
      <c r="B11" s="174" t="s">
        <v>869</v>
      </c>
      <c r="C11" s="166"/>
      <c r="D11" s="42"/>
      <c r="E11" s="42"/>
      <c r="F11" s="56"/>
      <c r="G11" s="56"/>
    </row>
    <row r="12" spans="1:7" ht="46.5" customHeight="1" x14ac:dyDescent="0.25">
      <c r="A12" s="25">
        <v>8</v>
      </c>
      <c r="B12" s="174" t="s">
        <v>870</v>
      </c>
      <c r="C12" s="166"/>
      <c r="D12" s="42"/>
      <c r="E12" s="42"/>
      <c r="F12" s="56"/>
      <c r="G12" s="56"/>
    </row>
    <row r="14" spans="1:7" x14ac:dyDescent="0.25">
      <c r="A14" s="240"/>
      <c r="B14" s="240"/>
      <c r="C14" s="240"/>
      <c r="D14" s="240"/>
      <c r="E14" s="240"/>
      <c r="F14" s="240"/>
    </row>
    <row r="15" spans="1:7" ht="15.75" x14ac:dyDescent="0.25">
      <c r="A15" s="133"/>
      <c r="B15" s="168"/>
      <c r="C15" s="133"/>
      <c r="D15" s="169"/>
      <c r="E15" s="169"/>
      <c r="F15" s="56"/>
    </row>
    <row r="16" spans="1:7" x14ac:dyDescent="0.25">
      <c r="A16" s="125"/>
      <c r="B16" s="125"/>
      <c r="C16" s="125"/>
      <c r="D16" s="42"/>
      <c r="E16" s="42"/>
      <c r="F16" s="126"/>
    </row>
    <row r="17" spans="1:6" ht="20.25" x14ac:dyDescent="0.25">
      <c r="A17" s="170"/>
      <c r="B17" s="171"/>
      <c r="C17" s="125"/>
      <c r="D17" s="42"/>
      <c r="E17" s="42"/>
      <c r="F17" s="56"/>
    </row>
    <row r="18" spans="1:6" ht="20.25" x14ac:dyDescent="0.25">
      <c r="A18" s="170"/>
      <c r="B18" s="171"/>
      <c r="C18" s="125"/>
      <c r="D18" s="42"/>
      <c r="E18" s="42"/>
      <c r="F18" s="56"/>
    </row>
    <row r="19" spans="1:6" ht="20.25" x14ac:dyDescent="0.25">
      <c r="A19" s="170"/>
      <c r="B19" s="171"/>
      <c r="C19" s="125"/>
      <c r="D19" s="42"/>
      <c r="E19" s="42"/>
      <c r="F19" s="56"/>
    </row>
    <row r="20" spans="1:6" ht="20.25" x14ac:dyDescent="0.25">
      <c r="A20" s="170"/>
      <c r="B20" s="171"/>
      <c r="C20" s="125"/>
      <c r="D20" s="42"/>
      <c r="E20" s="42"/>
      <c r="F20" s="56"/>
    </row>
    <row r="21" spans="1:6" ht="20.25" x14ac:dyDescent="0.25">
      <c r="A21" s="170"/>
      <c r="B21" s="171"/>
      <c r="C21" s="125"/>
      <c r="D21" s="42"/>
      <c r="E21" s="42"/>
      <c r="F21" s="56"/>
    </row>
    <row r="22" spans="1:6" ht="20.25" x14ac:dyDescent="0.25">
      <c r="A22" s="170"/>
      <c r="B22" s="171"/>
      <c r="C22" s="125"/>
      <c r="D22" s="42"/>
      <c r="E22" s="42"/>
      <c r="F22" s="56"/>
    </row>
    <row r="23" spans="1:6" x14ac:dyDescent="0.25">
      <c r="A23" s="170"/>
      <c r="B23" s="163"/>
      <c r="C23" s="125"/>
      <c r="D23" s="42"/>
      <c r="E23" s="42"/>
      <c r="F23" s="56"/>
    </row>
    <row r="24" spans="1:6" x14ac:dyDescent="0.25">
      <c r="A24" s="170"/>
      <c r="B24" s="163"/>
      <c r="C24" s="125"/>
      <c r="D24" s="42"/>
      <c r="E24" s="42"/>
      <c r="F24" s="56"/>
    </row>
    <row r="25" spans="1:6" x14ac:dyDescent="0.25">
      <c r="A25" s="133"/>
      <c r="B25" s="133"/>
      <c r="C25" s="133"/>
      <c r="D25" s="169"/>
      <c r="E25" s="169"/>
      <c r="F25" s="56"/>
    </row>
    <row r="50" spans="1:5" s="44" customFormat="1" x14ac:dyDescent="0.25">
      <c r="A50" s="234" t="s">
        <v>311</v>
      </c>
      <c r="B50" s="234"/>
      <c r="C50" s="234"/>
      <c r="D50" s="234"/>
      <c r="E50" s="165"/>
    </row>
    <row r="51" spans="1:5" s="44" customFormat="1" x14ac:dyDescent="0.25">
      <c r="A51" s="234" t="s">
        <v>322</v>
      </c>
      <c r="B51" s="234"/>
      <c r="C51" s="234"/>
      <c r="D51" s="234"/>
      <c r="E51" s="165"/>
    </row>
    <row r="52" spans="1:5" s="44" customFormat="1" x14ac:dyDescent="0.25">
      <c r="A52" s="4" t="s">
        <v>323</v>
      </c>
      <c r="B52" s="4"/>
      <c r="C52" s="4"/>
      <c r="D52" s="4" t="s">
        <v>308</v>
      </c>
      <c r="E52" s="4"/>
    </row>
    <row r="53" spans="1:5" s="44" customFormat="1" x14ac:dyDescent="0.25">
      <c r="A53" s="4">
        <v>1</v>
      </c>
      <c r="B53" s="4"/>
      <c r="C53" s="4"/>
      <c r="D53" s="22">
        <v>890713</v>
      </c>
      <c r="E53" s="22"/>
    </row>
    <row r="56" spans="1:5" x14ac:dyDescent="0.25">
      <c r="A56" s="234" t="s">
        <v>311</v>
      </c>
      <c r="B56" s="234"/>
      <c r="C56" s="234"/>
      <c r="D56" s="234"/>
      <c r="E56" s="76"/>
    </row>
    <row r="57" spans="1:5" x14ac:dyDescent="0.25">
      <c r="A57" s="234" t="s">
        <v>310</v>
      </c>
      <c r="B57" s="234"/>
      <c r="C57" s="234"/>
      <c r="D57" s="234"/>
      <c r="E57" s="76"/>
    </row>
    <row r="58" spans="1:5" x14ac:dyDescent="0.25">
      <c r="A58" s="4" t="s">
        <v>309</v>
      </c>
      <c r="B58" s="4"/>
      <c r="C58" s="4"/>
      <c r="D58" s="4" t="s">
        <v>308</v>
      </c>
      <c r="E58" s="42"/>
    </row>
    <row r="59" spans="1:5" x14ac:dyDescent="0.25">
      <c r="A59" s="4">
        <v>1</v>
      </c>
      <c r="B59" s="4"/>
      <c r="C59" s="4"/>
      <c r="D59" s="4">
        <v>890713</v>
      </c>
      <c r="E59" s="42"/>
    </row>
  </sheetData>
  <mergeCells count="6">
    <mergeCell ref="A1:F1"/>
    <mergeCell ref="A50:D50"/>
    <mergeCell ref="A51:D51"/>
    <mergeCell ref="A56:D56"/>
    <mergeCell ref="A57:D57"/>
    <mergeCell ref="A14:F14"/>
  </mergeCells>
  <pageMargins left="0.7" right="0.2" top="0.39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2" workbookViewId="0">
      <selection activeCell="C11" sqref="C11"/>
    </sheetView>
  </sheetViews>
  <sheetFormatPr defaultRowHeight="15" x14ac:dyDescent="0.25"/>
  <cols>
    <col min="1" max="1" width="4.5703125" style="3" customWidth="1"/>
    <col min="2" max="2" width="7.7109375" style="3" customWidth="1"/>
    <col min="3" max="3" width="25.5703125" style="1" customWidth="1"/>
    <col min="4" max="4" width="24.140625" customWidth="1"/>
    <col min="5" max="5" width="5" hidden="1" customWidth="1"/>
    <col min="6" max="6" width="5.42578125" hidden="1" customWidth="1"/>
    <col min="7" max="7" width="5.28515625" hidden="1" customWidth="1"/>
    <col min="8" max="8" width="6" hidden="1" customWidth="1"/>
    <col min="9" max="9" width="8.7109375" customWidth="1"/>
    <col min="12" max="12" width="17.85546875" customWidth="1"/>
    <col min="13" max="13" width="11.7109375" customWidth="1"/>
  </cols>
  <sheetData>
    <row r="1" spans="1:9" x14ac:dyDescent="0.25">
      <c r="A1" s="244" t="s">
        <v>977</v>
      </c>
      <c r="B1" s="244"/>
      <c r="C1" s="244"/>
      <c r="D1" s="244"/>
    </row>
    <row r="2" spans="1:9" x14ac:dyDescent="0.25">
      <c r="A2" s="245" t="s">
        <v>985</v>
      </c>
      <c r="B2" s="246"/>
      <c r="C2" s="246"/>
      <c r="D2" s="246"/>
    </row>
    <row r="3" spans="1:9" s="50" customFormat="1" ht="45" x14ac:dyDescent="0.25">
      <c r="A3" s="209" t="s">
        <v>978</v>
      </c>
      <c r="B3" s="209" t="s">
        <v>963</v>
      </c>
      <c r="C3" s="209" t="s">
        <v>307</v>
      </c>
      <c r="D3" s="209" t="s">
        <v>306</v>
      </c>
      <c r="E3" s="211" t="s">
        <v>979</v>
      </c>
      <c r="F3" s="184" t="s">
        <v>980</v>
      </c>
      <c r="G3" s="184" t="s">
        <v>981</v>
      </c>
      <c r="H3" s="184" t="s">
        <v>982</v>
      </c>
      <c r="I3" s="212" t="s">
        <v>983</v>
      </c>
    </row>
    <row r="4" spans="1:9" x14ac:dyDescent="0.25">
      <c r="A4" s="210">
        <v>1</v>
      </c>
      <c r="B4" s="210">
        <v>384561</v>
      </c>
      <c r="C4" s="4" t="s">
        <v>388</v>
      </c>
      <c r="D4" s="4" t="s">
        <v>389</v>
      </c>
      <c r="E4" s="214" t="s">
        <v>984</v>
      </c>
      <c r="F4" s="12">
        <v>578</v>
      </c>
      <c r="G4" s="12">
        <v>239</v>
      </c>
      <c r="H4" s="12">
        <f>F4+G4</f>
        <v>817</v>
      </c>
      <c r="I4" s="88">
        <f>H4/1100*100</f>
        <v>74.272727272727266</v>
      </c>
    </row>
    <row r="5" spans="1:9" x14ac:dyDescent="0.25">
      <c r="A5" s="210">
        <v>2</v>
      </c>
      <c r="B5" s="210">
        <v>384562</v>
      </c>
      <c r="C5" s="4" t="s">
        <v>374</v>
      </c>
      <c r="D5" s="4" t="s">
        <v>375</v>
      </c>
      <c r="E5" s="214" t="s">
        <v>984</v>
      </c>
      <c r="F5" s="12">
        <v>504</v>
      </c>
      <c r="G5" s="12">
        <v>213</v>
      </c>
      <c r="H5" s="12">
        <f t="shared" ref="H5:H62" si="0">F5+G5</f>
        <v>717</v>
      </c>
      <c r="I5" s="88">
        <f t="shared" ref="I5:I68" si="1">H5/1100*100</f>
        <v>65.181818181818187</v>
      </c>
    </row>
    <row r="6" spans="1:9" x14ac:dyDescent="0.25">
      <c r="A6" s="210">
        <v>3</v>
      </c>
      <c r="B6" s="210">
        <v>384563</v>
      </c>
      <c r="C6" s="4" t="s">
        <v>220</v>
      </c>
      <c r="D6" s="4" t="s">
        <v>219</v>
      </c>
      <c r="E6" s="214" t="s">
        <v>984</v>
      </c>
      <c r="F6" s="12">
        <v>509</v>
      </c>
      <c r="G6" s="12">
        <v>208</v>
      </c>
      <c r="H6" s="12">
        <f t="shared" si="0"/>
        <v>717</v>
      </c>
      <c r="I6" s="88">
        <f t="shared" si="1"/>
        <v>65.181818181818187</v>
      </c>
    </row>
    <row r="7" spans="1:9" x14ac:dyDescent="0.25">
      <c r="A7" s="210">
        <v>4</v>
      </c>
      <c r="B7" s="210">
        <v>384564</v>
      </c>
      <c r="C7" s="4" t="s">
        <v>380</v>
      </c>
      <c r="D7" s="4" t="s">
        <v>381</v>
      </c>
      <c r="E7" s="214" t="s">
        <v>984</v>
      </c>
      <c r="F7" s="12">
        <v>515</v>
      </c>
      <c r="G7" s="12">
        <v>211</v>
      </c>
      <c r="H7" s="12">
        <f t="shared" si="0"/>
        <v>726</v>
      </c>
      <c r="I7" s="88">
        <f t="shared" si="1"/>
        <v>66</v>
      </c>
    </row>
    <row r="8" spans="1:9" x14ac:dyDescent="0.25">
      <c r="A8" s="210">
        <v>5</v>
      </c>
      <c r="B8" s="210">
        <v>384565</v>
      </c>
      <c r="C8" s="4" t="s">
        <v>415</v>
      </c>
      <c r="D8" s="4" t="s">
        <v>416</v>
      </c>
      <c r="E8" s="214" t="s">
        <v>984</v>
      </c>
      <c r="F8" s="12">
        <v>472</v>
      </c>
      <c r="G8" s="12">
        <v>211</v>
      </c>
      <c r="H8" s="12">
        <f t="shared" si="0"/>
        <v>683</v>
      </c>
      <c r="I8" s="88">
        <f t="shared" si="1"/>
        <v>62.090909090909086</v>
      </c>
    </row>
    <row r="9" spans="1:9" x14ac:dyDescent="0.25">
      <c r="A9" s="210">
        <v>6</v>
      </c>
      <c r="B9" s="210">
        <v>384566</v>
      </c>
      <c r="C9" s="4" t="s">
        <v>91</v>
      </c>
      <c r="D9" s="4" t="s">
        <v>90</v>
      </c>
      <c r="E9" s="214" t="s">
        <v>984</v>
      </c>
      <c r="F9" s="12">
        <v>582</v>
      </c>
      <c r="G9" s="12">
        <v>245</v>
      </c>
      <c r="H9" s="12">
        <f t="shared" si="0"/>
        <v>827</v>
      </c>
      <c r="I9" s="88">
        <f t="shared" si="1"/>
        <v>75.181818181818187</v>
      </c>
    </row>
    <row r="10" spans="1:9" x14ac:dyDescent="0.25">
      <c r="A10" s="210">
        <v>7</v>
      </c>
      <c r="B10" s="210">
        <v>384567</v>
      </c>
      <c r="C10" s="4" t="s">
        <v>394</v>
      </c>
      <c r="D10" s="4" t="s">
        <v>395</v>
      </c>
      <c r="E10" s="214" t="s">
        <v>984</v>
      </c>
      <c r="F10" s="12">
        <v>568</v>
      </c>
      <c r="G10" s="12">
        <v>235</v>
      </c>
      <c r="H10" s="12">
        <f t="shared" si="0"/>
        <v>803</v>
      </c>
      <c r="I10" s="88">
        <f t="shared" si="1"/>
        <v>73</v>
      </c>
    </row>
    <row r="11" spans="1:9" x14ac:dyDescent="0.25">
      <c r="A11" s="210">
        <v>8</v>
      </c>
      <c r="B11" s="210">
        <v>384568</v>
      </c>
      <c r="C11" s="4" t="s">
        <v>371</v>
      </c>
      <c r="D11" s="4" t="s">
        <v>372</v>
      </c>
      <c r="E11" s="214" t="s">
        <v>984</v>
      </c>
      <c r="F11" s="12">
        <v>503</v>
      </c>
      <c r="G11" s="12">
        <v>233</v>
      </c>
      <c r="H11" s="12">
        <f t="shared" si="0"/>
        <v>736</v>
      </c>
      <c r="I11" s="88">
        <f t="shared" si="1"/>
        <v>66.909090909090907</v>
      </c>
    </row>
    <row r="12" spans="1:9" x14ac:dyDescent="0.25">
      <c r="A12" s="210">
        <v>9</v>
      </c>
      <c r="B12" s="210">
        <v>384569</v>
      </c>
      <c r="C12" s="4" t="s">
        <v>232</v>
      </c>
      <c r="D12" s="4" t="s">
        <v>231</v>
      </c>
      <c r="E12" s="214" t="s">
        <v>984</v>
      </c>
      <c r="F12" s="12">
        <v>565</v>
      </c>
      <c r="G12" s="12">
        <v>220</v>
      </c>
      <c r="H12" s="12">
        <f t="shared" si="0"/>
        <v>785</v>
      </c>
      <c r="I12" s="88">
        <f t="shared" si="1"/>
        <v>71.36363636363636</v>
      </c>
    </row>
    <row r="13" spans="1:9" x14ac:dyDescent="0.25">
      <c r="A13" s="210">
        <v>10</v>
      </c>
      <c r="B13" s="210">
        <v>384570</v>
      </c>
      <c r="C13" s="4" t="s">
        <v>350</v>
      </c>
      <c r="D13" s="4" t="s">
        <v>351</v>
      </c>
      <c r="E13" s="214" t="s">
        <v>984</v>
      </c>
      <c r="F13" s="12">
        <v>535</v>
      </c>
      <c r="G13" s="12">
        <v>215</v>
      </c>
      <c r="H13" s="12">
        <f t="shared" si="0"/>
        <v>750</v>
      </c>
      <c r="I13" s="88">
        <f t="shared" si="1"/>
        <v>68.181818181818173</v>
      </c>
    </row>
    <row r="14" spans="1:9" x14ac:dyDescent="0.25">
      <c r="A14" s="210">
        <v>11</v>
      </c>
      <c r="B14" s="210">
        <v>384571</v>
      </c>
      <c r="C14" s="4" t="s">
        <v>403</v>
      </c>
      <c r="D14" s="4" t="s">
        <v>404</v>
      </c>
      <c r="E14" s="214" t="s">
        <v>984</v>
      </c>
      <c r="F14" s="12">
        <v>630</v>
      </c>
      <c r="G14" s="12">
        <v>264</v>
      </c>
      <c r="H14" s="12">
        <f t="shared" si="0"/>
        <v>894</v>
      </c>
      <c r="I14" s="88">
        <f t="shared" si="1"/>
        <v>81.27272727272728</v>
      </c>
    </row>
    <row r="15" spans="1:9" ht="15" customHeight="1" x14ac:dyDescent="0.25">
      <c r="A15" s="210">
        <v>12</v>
      </c>
      <c r="B15" s="210">
        <v>384572</v>
      </c>
      <c r="C15" s="4" t="s">
        <v>125</v>
      </c>
      <c r="D15" s="4" t="s">
        <v>124</v>
      </c>
      <c r="E15" s="13" t="s">
        <v>984</v>
      </c>
      <c r="F15" s="12">
        <v>587</v>
      </c>
      <c r="G15" s="12">
        <v>214</v>
      </c>
      <c r="H15" s="12">
        <f t="shared" si="0"/>
        <v>801</v>
      </c>
      <c r="I15" s="88">
        <f t="shared" si="1"/>
        <v>72.818181818181813</v>
      </c>
    </row>
    <row r="16" spans="1:9" x14ac:dyDescent="0.25">
      <c r="A16" s="210">
        <v>13</v>
      </c>
      <c r="B16" s="210">
        <v>384573</v>
      </c>
      <c r="C16" s="4" t="s">
        <v>397</v>
      </c>
      <c r="D16" s="4" t="s">
        <v>398</v>
      </c>
      <c r="E16" s="214" t="s">
        <v>984</v>
      </c>
      <c r="F16" s="12">
        <v>574</v>
      </c>
      <c r="G16" s="12">
        <v>251</v>
      </c>
      <c r="H16" s="12">
        <f t="shared" si="0"/>
        <v>825</v>
      </c>
      <c r="I16" s="88">
        <f t="shared" si="1"/>
        <v>75</v>
      </c>
    </row>
    <row r="17" spans="1:9" ht="16.5" customHeight="1" x14ac:dyDescent="0.25">
      <c r="A17" s="210">
        <v>14</v>
      </c>
      <c r="B17" s="210">
        <v>384574</v>
      </c>
      <c r="C17" s="4" t="s">
        <v>222</v>
      </c>
      <c r="D17" s="4" t="s">
        <v>221</v>
      </c>
      <c r="E17" s="214" t="s">
        <v>984</v>
      </c>
      <c r="F17" s="12">
        <v>546</v>
      </c>
      <c r="G17" s="12">
        <v>241</v>
      </c>
      <c r="H17" s="12">
        <f t="shared" si="0"/>
        <v>787</v>
      </c>
      <c r="I17" s="88">
        <f t="shared" si="1"/>
        <v>71.545454545454547</v>
      </c>
    </row>
    <row r="18" spans="1:9" ht="16.5" customHeight="1" x14ac:dyDescent="0.25">
      <c r="A18" s="210">
        <v>15</v>
      </c>
      <c r="B18" s="210">
        <v>384575</v>
      </c>
      <c r="C18" s="4" t="s">
        <v>26</v>
      </c>
      <c r="D18" s="4" t="s">
        <v>25</v>
      </c>
      <c r="E18" s="214" t="s">
        <v>984</v>
      </c>
      <c r="F18" s="12">
        <v>645</v>
      </c>
      <c r="G18" s="12">
        <v>245</v>
      </c>
      <c r="H18" s="12">
        <f t="shared" si="0"/>
        <v>890</v>
      </c>
      <c r="I18" s="88">
        <f t="shared" si="1"/>
        <v>80.909090909090907</v>
      </c>
    </row>
    <row r="19" spans="1:9" x14ac:dyDescent="0.25">
      <c r="A19" s="210">
        <v>16</v>
      </c>
      <c r="B19" s="210">
        <v>384576</v>
      </c>
      <c r="C19" s="4" t="s">
        <v>47</v>
      </c>
      <c r="D19" s="4" t="s">
        <v>46</v>
      </c>
      <c r="E19" s="214" t="s">
        <v>984</v>
      </c>
      <c r="F19" s="12">
        <v>599</v>
      </c>
      <c r="G19" s="12">
        <v>257</v>
      </c>
      <c r="H19" s="12">
        <f t="shared" si="0"/>
        <v>856</v>
      </c>
      <c r="I19" s="88">
        <f t="shared" si="1"/>
        <v>77.818181818181813</v>
      </c>
    </row>
    <row r="20" spans="1:9" s="47" customFormat="1" x14ac:dyDescent="0.25">
      <c r="A20" s="210">
        <v>17</v>
      </c>
      <c r="B20" s="210">
        <v>384577</v>
      </c>
      <c r="C20" s="4" t="s">
        <v>729</v>
      </c>
      <c r="D20" s="4" t="s">
        <v>369</v>
      </c>
      <c r="E20" s="214" t="s">
        <v>984</v>
      </c>
      <c r="F20" s="12">
        <v>461</v>
      </c>
      <c r="G20" s="12">
        <v>212</v>
      </c>
      <c r="H20" s="12">
        <f t="shared" si="0"/>
        <v>673</v>
      </c>
      <c r="I20" s="88">
        <f t="shared" si="1"/>
        <v>61.18181818181818</v>
      </c>
    </row>
    <row r="21" spans="1:9" x14ac:dyDescent="0.25">
      <c r="A21" s="210">
        <v>18</v>
      </c>
      <c r="B21" s="210">
        <v>384578</v>
      </c>
      <c r="C21" s="4" t="s">
        <v>848</v>
      </c>
      <c r="D21" s="4" t="s">
        <v>732</v>
      </c>
      <c r="E21" s="214" t="s">
        <v>984</v>
      </c>
      <c r="F21" s="12">
        <v>552</v>
      </c>
      <c r="G21" s="12">
        <v>244</v>
      </c>
      <c r="H21" s="12">
        <f t="shared" si="0"/>
        <v>796</v>
      </c>
      <c r="I21" s="88">
        <f t="shared" si="1"/>
        <v>72.36363636363636</v>
      </c>
    </row>
    <row r="22" spans="1:9" x14ac:dyDescent="0.25">
      <c r="A22" s="210">
        <v>19</v>
      </c>
      <c r="B22" s="210">
        <v>384579</v>
      </c>
      <c r="C22" s="4" t="s">
        <v>263</v>
      </c>
      <c r="D22" s="4" t="s">
        <v>187</v>
      </c>
      <c r="E22" s="214" t="s">
        <v>984</v>
      </c>
      <c r="F22" s="12">
        <v>541</v>
      </c>
      <c r="G22" s="12">
        <v>239</v>
      </c>
      <c r="H22" s="12">
        <f t="shared" si="0"/>
        <v>780</v>
      </c>
      <c r="I22" s="88">
        <f t="shared" si="1"/>
        <v>70.909090909090907</v>
      </c>
    </row>
    <row r="23" spans="1:9" x14ac:dyDescent="0.25">
      <c r="A23" s="210">
        <v>20</v>
      </c>
      <c r="B23" s="210">
        <v>384580</v>
      </c>
      <c r="C23" s="4" t="s">
        <v>165</v>
      </c>
      <c r="D23" s="4" t="s">
        <v>164</v>
      </c>
      <c r="E23" s="214" t="s">
        <v>984</v>
      </c>
      <c r="F23" s="12">
        <v>449</v>
      </c>
      <c r="G23" s="12">
        <v>206</v>
      </c>
      <c r="H23" s="12">
        <f t="shared" si="0"/>
        <v>655</v>
      </c>
      <c r="I23" s="88">
        <f t="shared" si="1"/>
        <v>59.545454545454547</v>
      </c>
    </row>
    <row r="24" spans="1:9" x14ac:dyDescent="0.25">
      <c r="A24" s="210">
        <v>21</v>
      </c>
      <c r="B24" s="210">
        <v>384581</v>
      </c>
      <c r="C24" s="4" t="s">
        <v>377</v>
      </c>
      <c r="D24" s="4" t="s">
        <v>378</v>
      </c>
      <c r="E24" s="214" t="s">
        <v>984</v>
      </c>
      <c r="F24" s="12">
        <v>546</v>
      </c>
      <c r="G24" s="12">
        <v>259</v>
      </c>
      <c r="H24" s="12">
        <f t="shared" si="0"/>
        <v>805</v>
      </c>
      <c r="I24" s="88">
        <f t="shared" si="1"/>
        <v>73.181818181818187</v>
      </c>
    </row>
    <row r="25" spans="1:9" x14ac:dyDescent="0.25">
      <c r="A25" s="210">
        <v>22</v>
      </c>
      <c r="B25" s="210">
        <v>384582</v>
      </c>
      <c r="C25" s="4" t="s">
        <v>14</v>
      </c>
      <c r="D25" s="4" t="s">
        <v>13</v>
      </c>
      <c r="E25" s="214" t="s">
        <v>984</v>
      </c>
      <c r="F25" s="12">
        <v>578</v>
      </c>
      <c r="G25" s="12">
        <v>228</v>
      </c>
      <c r="H25" s="12">
        <f t="shared" si="0"/>
        <v>806</v>
      </c>
      <c r="I25" s="88">
        <f t="shared" si="1"/>
        <v>73.27272727272728</v>
      </c>
    </row>
    <row r="26" spans="1:9" x14ac:dyDescent="0.25">
      <c r="A26" s="210">
        <v>23</v>
      </c>
      <c r="B26" s="210">
        <v>384583</v>
      </c>
      <c r="C26" s="4" t="s">
        <v>203</v>
      </c>
      <c r="D26" s="4" t="s">
        <v>202</v>
      </c>
      <c r="E26" s="214" t="s">
        <v>984</v>
      </c>
      <c r="F26" s="12">
        <v>553</v>
      </c>
      <c r="G26" s="12">
        <v>234</v>
      </c>
      <c r="H26" s="12">
        <f t="shared" si="0"/>
        <v>787</v>
      </c>
      <c r="I26" s="88">
        <f t="shared" si="1"/>
        <v>71.545454545454547</v>
      </c>
    </row>
    <row r="27" spans="1:9" x14ac:dyDescent="0.25">
      <c r="A27" s="210">
        <v>24</v>
      </c>
      <c r="B27" s="210">
        <v>384584</v>
      </c>
      <c r="C27" s="4" t="s">
        <v>133</v>
      </c>
      <c r="D27" s="4" t="s">
        <v>132</v>
      </c>
      <c r="E27" s="214" t="s">
        <v>984</v>
      </c>
      <c r="F27" s="12">
        <v>585</v>
      </c>
      <c r="G27" s="12">
        <v>243</v>
      </c>
      <c r="H27" s="12">
        <f t="shared" si="0"/>
        <v>828</v>
      </c>
      <c r="I27" s="88">
        <f t="shared" si="1"/>
        <v>75.272727272727266</v>
      </c>
    </row>
    <row r="28" spans="1:9" x14ac:dyDescent="0.25">
      <c r="A28" s="210">
        <v>25</v>
      </c>
      <c r="B28" s="210">
        <v>384585</v>
      </c>
      <c r="C28" s="4" t="s">
        <v>383</v>
      </c>
      <c r="D28" s="4" t="s">
        <v>384</v>
      </c>
      <c r="E28" s="214" t="s">
        <v>984</v>
      </c>
      <c r="F28" s="12">
        <v>528</v>
      </c>
      <c r="G28" s="12">
        <v>233</v>
      </c>
      <c r="H28" s="12">
        <f t="shared" si="0"/>
        <v>761</v>
      </c>
      <c r="I28" s="88">
        <f t="shared" si="1"/>
        <v>69.181818181818173</v>
      </c>
    </row>
    <row r="29" spans="1:9" x14ac:dyDescent="0.25">
      <c r="A29" s="210">
        <v>26</v>
      </c>
      <c r="B29" s="210">
        <v>384586</v>
      </c>
      <c r="C29" s="4" t="s">
        <v>94</v>
      </c>
      <c r="D29" s="4" t="s">
        <v>93</v>
      </c>
      <c r="E29" s="214" t="s">
        <v>984</v>
      </c>
      <c r="F29" s="12">
        <v>639</v>
      </c>
      <c r="G29" s="12">
        <v>285</v>
      </c>
      <c r="H29" s="12">
        <f t="shared" si="0"/>
        <v>924</v>
      </c>
      <c r="I29" s="88">
        <f t="shared" si="1"/>
        <v>84</v>
      </c>
    </row>
    <row r="30" spans="1:9" x14ac:dyDescent="0.25">
      <c r="A30" s="210">
        <v>27</v>
      </c>
      <c r="B30" s="210">
        <v>384587</v>
      </c>
      <c r="C30" s="4" t="s">
        <v>224</v>
      </c>
      <c r="D30" s="4" t="s">
        <v>25</v>
      </c>
      <c r="E30" s="214" t="s">
        <v>984</v>
      </c>
      <c r="F30" s="12">
        <v>646</v>
      </c>
      <c r="G30" s="12">
        <v>276</v>
      </c>
      <c r="H30" s="12">
        <f>F30+G30</f>
        <v>922</v>
      </c>
      <c r="I30" s="88">
        <f t="shared" si="1"/>
        <v>83.818181818181813</v>
      </c>
    </row>
    <row r="31" spans="1:9" x14ac:dyDescent="0.25">
      <c r="A31" s="210">
        <v>28</v>
      </c>
      <c r="B31" s="210">
        <v>384588</v>
      </c>
      <c r="C31" s="4" t="s">
        <v>176</v>
      </c>
      <c r="D31" s="4" t="s">
        <v>175</v>
      </c>
      <c r="E31" s="214" t="s">
        <v>984</v>
      </c>
      <c r="F31" s="12">
        <v>567</v>
      </c>
      <c r="G31" s="12">
        <v>243</v>
      </c>
      <c r="H31" s="12">
        <f t="shared" si="0"/>
        <v>810</v>
      </c>
      <c r="I31" s="88">
        <f t="shared" si="1"/>
        <v>73.636363636363626</v>
      </c>
    </row>
    <row r="32" spans="1:9" x14ac:dyDescent="0.25">
      <c r="A32" s="210">
        <v>29</v>
      </c>
      <c r="B32" s="210">
        <v>384589</v>
      </c>
      <c r="C32" s="4" t="s">
        <v>151</v>
      </c>
      <c r="D32" s="4" t="s">
        <v>150</v>
      </c>
      <c r="E32" s="214" t="s">
        <v>984</v>
      </c>
      <c r="F32" s="12">
        <v>586</v>
      </c>
      <c r="G32" s="12">
        <v>242</v>
      </c>
      <c r="H32" s="12">
        <f t="shared" si="0"/>
        <v>828</v>
      </c>
      <c r="I32" s="88">
        <f t="shared" si="1"/>
        <v>75.272727272727266</v>
      </c>
    </row>
    <row r="33" spans="1:9" x14ac:dyDescent="0.25">
      <c r="A33" s="210">
        <v>30</v>
      </c>
      <c r="B33" s="210">
        <v>384590</v>
      </c>
      <c r="C33" s="4" t="s">
        <v>131</v>
      </c>
      <c r="D33" s="4" t="s">
        <v>130</v>
      </c>
      <c r="E33" s="214" t="s">
        <v>984</v>
      </c>
      <c r="F33" s="12">
        <v>568</v>
      </c>
      <c r="G33" s="12">
        <v>233</v>
      </c>
      <c r="H33" s="12">
        <f t="shared" si="0"/>
        <v>801</v>
      </c>
      <c r="I33" s="88">
        <f t="shared" si="1"/>
        <v>72.818181818181813</v>
      </c>
    </row>
    <row r="34" spans="1:9" x14ac:dyDescent="0.25">
      <c r="A34" s="210">
        <v>31</v>
      </c>
      <c r="B34" s="210">
        <v>384591</v>
      </c>
      <c r="C34" s="4" t="s">
        <v>400</v>
      </c>
      <c r="D34" s="4" t="s">
        <v>401</v>
      </c>
      <c r="E34" s="214" t="s">
        <v>984</v>
      </c>
      <c r="F34" s="12">
        <v>557</v>
      </c>
      <c r="G34" s="12">
        <v>236</v>
      </c>
      <c r="H34" s="12">
        <f t="shared" si="0"/>
        <v>793</v>
      </c>
      <c r="I34" s="88">
        <f t="shared" si="1"/>
        <v>72.090909090909093</v>
      </c>
    </row>
    <row r="35" spans="1:9" x14ac:dyDescent="0.25">
      <c r="A35" s="210">
        <v>32</v>
      </c>
      <c r="B35" s="210">
        <v>384592</v>
      </c>
      <c r="C35" s="4" t="s">
        <v>249</v>
      </c>
      <c r="D35" s="4" t="s">
        <v>248</v>
      </c>
      <c r="E35" s="214" t="s">
        <v>984</v>
      </c>
      <c r="F35" s="12">
        <v>550</v>
      </c>
      <c r="G35" s="12">
        <v>236</v>
      </c>
      <c r="H35" s="12">
        <f t="shared" si="0"/>
        <v>786</v>
      </c>
      <c r="I35" s="88">
        <f t="shared" si="1"/>
        <v>71.454545454545453</v>
      </c>
    </row>
    <row r="36" spans="1:9" x14ac:dyDescent="0.25">
      <c r="A36" s="210">
        <v>33</v>
      </c>
      <c r="B36" s="210">
        <v>384593</v>
      </c>
      <c r="C36" s="4" t="s">
        <v>170</v>
      </c>
      <c r="D36" s="4" t="s">
        <v>169</v>
      </c>
      <c r="E36" s="214" t="s">
        <v>984</v>
      </c>
      <c r="F36" s="12">
        <v>545</v>
      </c>
      <c r="G36" s="12">
        <v>241</v>
      </c>
      <c r="H36" s="12">
        <f t="shared" si="0"/>
        <v>786</v>
      </c>
      <c r="I36" s="88">
        <f t="shared" si="1"/>
        <v>71.454545454545453</v>
      </c>
    </row>
    <row r="37" spans="1:9" x14ac:dyDescent="0.25">
      <c r="A37" s="210">
        <v>34</v>
      </c>
      <c r="B37" s="210">
        <v>384594</v>
      </c>
      <c r="C37" s="4" t="s">
        <v>986</v>
      </c>
      <c r="D37" s="4" t="s">
        <v>51</v>
      </c>
      <c r="E37" s="214" t="s">
        <v>984</v>
      </c>
      <c r="F37" s="12">
        <v>561</v>
      </c>
      <c r="G37" s="12">
        <v>270</v>
      </c>
      <c r="H37" s="12">
        <f>F37+G37</f>
        <v>831</v>
      </c>
      <c r="I37" s="88">
        <f>H37/1100*100</f>
        <v>75.545454545454547</v>
      </c>
    </row>
    <row r="38" spans="1:9" x14ac:dyDescent="0.25">
      <c r="A38" s="210">
        <v>35</v>
      </c>
      <c r="B38" s="210">
        <v>384595</v>
      </c>
      <c r="C38" s="4" t="s">
        <v>386</v>
      </c>
      <c r="D38" s="4" t="s">
        <v>25</v>
      </c>
      <c r="E38" s="214" t="s">
        <v>984</v>
      </c>
      <c r="F38" s="12">
        <v>529</v>
      </c>
      <c r="G38" s="12">
        <v>230</v>
      </c>
      <c r="H38" s="12">
        <f t="shared" si="0"/>
        <v>759</v>
      </c>
      <c r="I38" s="88">
        <f t="shared" si="1"/>
        <v>69</v>
      </c>
    </row>
    <row r="39" spans="1:9" x14ac:dyDescent="0.25">
      <c r="A39" s="210">
        <v>36</v>
      </c>
      <c r="B39" s="210">
        <v>384596</v>
      </c>
      <c r="C39" s="4" t="s">
        <v>244</v>
      </c>
      <c r="D39" s="4" t="s">
        <v>243</v>
      </c>
      <c r="E39" s="214" t="s">
        <v>984</v>
      </c>
      <c r="F39" s="12">
        <v>561</v>
      </c>
      <c r="G39" s="12">
        <v>245</v>
      </c>
      <c r="H39" s="12">
        <f t="shared" si="0"/>
        <v>806</v>
      </c>
      <c r="I39" s="88">
        <f t="shared" si="1"/>
        <v>73.27272727272728</v>
      </c>
    </row>
    <row r="40" spans="1:9" x14ac:dyDescent="0.25">
      <c r="A40" s="210">
        <v>37</v>
      </c>
      <c r="B40" s="210">
        <v>384597</v>
      </c>
      <c r="C40" s="4" t="s">
        <v>257</v>
      </c>
      <c r="D40" s="4" t="s">
        <v>256</v>
      </c>
      <c r="E40" s="214" t="s">
        <v>984</v>
      </c>
      <c r="F40" s="12">
        <v>480</v>
      </c>
      <c r="G40" s="12">
        <v>212</v>
      </c>
      <c r="H40" s="12">
        <f t="shared" si="0"/>
        <v>692</v>
      </c>
      <c r="I40" s="88">
        <f t="shared" si="1"/>
        <v>62.909090909090914</v>
      </c>
    </row>
    <row r="41" spans="1:9" x14ac:dyDescent="0.25">
      <c r="A41" s="210">
        <v>38</v>
      </c>
      <c r="B41" s="210">
        <v>384598</v>
      </c>
      <c r="C41" s="4" t="s">
        <v>260</v>
      </c>
      <c r="D41" s="4" t="s">
        <v>259</v>
      </c>
      <c r="E41" s="214" t="s">
        <v>984</v>
      </c>
      <c r="F41" s="12">
        <v>537</v>
      </c>
      <c r="G41" s="12">
        <v>217</v>
      </c>
      <c r="H41" s="12">
        <f t="shared" si="0"/>
        <v>754</v>
      </c>
      <c r="I41" s="88">
        <f t="shared" si="1"/>
        <v>68.545454545454547</v>
      </c>
    </row>
    <row r="42" spans="1:9" x14ac:dyDescent="0.25">
      <c r="A42" s="210">
        <v>39</v>
      </c>
      <c r="B42" s="210">
        <v>384599</v>
      </c>
      <c r="C42" s="4" t="s">
        <v>358</v>
      </c>
      <c r="D42" s="4" t="s">
        <v>359</v>
      </c>
      <c r="E42" s="214" t="s">
        <v>984</v>
      </c>
      <c r="F42" s="12">
        <v>478</v>
      </c>
      <c r="G42" s="12">
        <v>218</v>
      </c>
      <c r="H42" s="12">
        <f t="shared" si="0"/>
        <v>696</v>
      </c>
      <c r="I42" s="88">
        <f t="shared" si="1"/>
        <v>63.272727272727266</v>
      </c>
    </row>
    <row r="43" spans="1:9" x14ac:dyDescent="0.25">
      <c r="A43" s="210">
        <v>40</v>
      </c>
      <c r="B43" s="210">
        <v>384600</v>
      </c>
      <c r="C43" s="4" t="s">
        <v>154</v>
      </c>
      <c r="D43" s="4" t="s">
        <v>153</v>
      </c>
      <c r="E43" s="214" t="s">
        <v>984</v>
      </c>
      <c r="F43" s="12">
        <v>625</v>
      </c>
      <c r="G43" s="12">
        <v>253</v>
      </c>
      <c r="H43" s="12">
        <f t="shared" si="0"/>
        <v>878</v>
      </c>
      <c r="I43" s="88">
        <f t="shared" si="1"/>
        <v>79.818181818181827</v>
      </c>
    </row>
    <row r="44" spans="1:9" x14ac:dyDescent="0.25">
      <c r="A44" s="210">
        <v>41</v>
      </c>
      <c r="B44" s="210">
        <v>384601</v>
      </c>
      <c r="C44" s="4" t="s">
        <v>285</v>
      </c>
      <c r="D44" s="4" t="s">
        <v>246</v>
      </c>
      <c r="E44" s="214" t="s">
        <v>984</v>
      </c>
      <c r="F44" s="12">
        <v>590</v>
      </c>
      <c r="G44" s="12">
        <v>259</v>
      </c>
      <c r="H44" s="12">
        <f t="shared" si="0"/>
        <v>849</v>
      </c>
      <c r="I44" s="88">
        <f t="shared" si="1"/>
        <v>77.181818181818187</v>
      </c>
    </row>
    <row r="45" spans="1:9" x14ac:dyDescent="0.25">
      <c r="A45" s="210">
        <v>42</v>
      </c>
      <c r="B45" s="210">
        <v>384602</v>
      </c>
      <c r="C45" s="4" t="s">
        <v>70</v>
      </c>
      <c r="D45" s="4" t="s">
        <v>69</v>
      </c>
      <c r="E45" s="214" t="s">
        <v>984</v>
      </c>
      <c r="F45" s="12">
        <v>475</v>
      </c>
      <c r="G45" s="12">
        <v>234</v>
      </c>
      <c r="H45" s="12">
        <f>F45+G45</f>
        <v>709</v>
      </c>
      <c r="I45" s="88">
        <f t="shared" si="1"/>
        <v>64.454545454545453</v>
      </c>
    </row>
    <row r="46" spans="1:9" x14ac:dyDescent="0.25">
      <c r="A46" s="210">
        <v>43</v>
      </c>
      <c r="B46" s="210">
        <v>384603</v>
      </c>
      <c r="C46" s="4" t="s">
        <v>424</v>
      </c>
      <c r="D46" s="4" t="s">
        <v>425</v>
      </c>
      <c r="E46" s="214" t="s">
        <v>984</v>
      </c>
      <c r="F46" s="12">
        <v>618</v>
      </c>
      <c r="G46" s="12">
        <v>247</v>
      </c>
      <c r="H46" s="12">
        <f>F46+G46</f>
        <v>865</v>
      </c>
      <c r="I46" s="88">
        <f>H46/1100*100</f>
        <v>78.63636363636364</v>
      </c>
    </row>
    <row r="47" spans="1:9" x14ac:dyDescent="0.25">
      <c r="A47" s="210">
        <v>45</v>
      </c>
      <c r="B47" s="210">
        <v>384604</v>
      </c>
      <c r="C47" s="4" t="s">
        <v>391</v>
      </c>
      <c r="D47" s="4" t="s">
        <v>392</v>
      </c>
      <c r="E47" s="12" t="s">
        <v>987</v>
      </c>
      <c r="F47" s="12" t="s">
        <v>987</v>
      </c>
      <c r="G47" s="12" t="s">
        <v>987</v>
      </c>
      <c r="H47" s="12"/>
      <c r="I47" s="88"/>
    </row>
    <row r="48" spans="1:9" x14ac:dyDescent="0.25">
      <c r="A48" s="210">
        <v>44</v>
      </c>
      <c r="B48" s="210">
        <v>384605</v>
      </c>
      <c r="C48" s="4" t="s">
        <v>988</v>
      </c>
      <c r="D48" s="4" t="s">
        <v>96</v>
      </c>
      <c r="E48" s="214" t="s">
        <v>984</v>
      </c>
      <c r="F48" s="12">
        <v>587</v>
      </c>
      <c r="G48" s="12">
        <v>250</v>
      </c>
      <c r="H48" s="12">
        <f>F48+G48</f>
        <v>837</v>
      </c>
      <c r="I48" s="88">
        <f>H48/1100*100</f>
        <v>76.090909090909093</v>
      </c>
    </row>
    <row r="49" spans="1:9" x14ac:dyDescent="0.25">
      <c r="A49" s="210">
        <v>46</v>
      </c>
      <c r="B49" s="210">
        <v>384606</v>
      </c>
      <c r="C49" s="4" t="s">
        <v>849</v>
      </c>
      <c r="D49" s="4" t="s">
        <v>738</v>
      </c>
      <c r="E49" s="214" t="s">
        <v>984</v>
      </c>
      <c r="F49" s="12">
        <v>581</v>
      </c>
      <c r="G49" s="12">
        <v>241</v>
      </c>
      <c r="H49" s="12">
        <f t="shared" si="0"/>
        <v>822</v>
      </c>
      <c r="I49" s="88">
        <f t="shared" si="1"/>
        <v>74.727272727272734</v>
      </c>
    </row>
    <row r="50" spans="1:9" x14ac:dyDescent="0.25">
      <c r="A50" s="210">
        <v>47</v>
      </c>
      <c r="B50" s="210">
        <v>384607</v>
      </c>
      <c r="C50" s="4" t="s">
        <v>79</v>
      </c>
      <c r="D50" s="4" t="s">
        <v>78</v>
      </c>
      <c r="E50" s="214" t="s">
        <v>984</v>
      </c>
      <c r="F50" s="12">
        <v>634</v>
      </c>
      <c r="G50" s="12">
        <v>282</v>
      </c>
      <c r="H50" s="12">
        <f t="shared" si="0"/>
        <v>916</v>
      </c>
      <c r="I50" s="88">
        <f t="shared" si="1"/>
        <v>83.27272727272728</v>
      </c>
    </row>
    <row r="51" spans="1:9" x14ac:dyDescent="0.25">
      <c r="A51" s="210">
        <v>48</v>
      </c>
      <c r="B51" s="210">
        <v>384608</v>
      </c>
      <c r="C51" s="4" t="s">
        <v>278</v>
      </c>
      <c r="D51" s="4" t="s">
        <v>277</v>
      </c>
      <c r="E51" s="214" t="s">
        <v>984</v>
      </c>
      <c r="F51" s="12">
        <v>597</v>
      </c>
      <c r="G51" s="12">
        <v>249</v>
      </c>
      <c r="H51" s="12">
        <f t="shared" si="0"/>
        <v>846</v>
      </c>
      <c r="I51" s="88">
        <f t="shared" si="1"/>
        <v>76.909090909090907</v>
      </c>
    </row>
    <row r="52" spans="1:9" x14ac:dyDescent="0.25">
      <c r="A52" s="210">
        <v>49</v>
      </c>
      <c r="B52" s="210">
        <v>384609</v>
      </c>
      <c r="C52" s="4" t="s">
        <v>209</v>
      </c>
      <c r="D52" s="4" t="s">
        <v>208</v>
      </c>
      <c r="E52" s="214" t="s">
        <v>984</v>
      </c>
      <c r="F52" s="12">
        <v>544</v>
      </c>
      <c r="G52" s="12">
        <v>230</v>
      </c>
      <c r="H52" s="12">
        <f t="shared" si="0"/>
        <v>774</v>
      </c>
      <c r="I52" s="88">
        <f t="shared" si="1"/>
        <v>70.36363636363636</v>
      </c>
    </row>
    <row r="53" spans="1:9" x14ac:dyDescent="0.25">
      <c r="A53" s="210">
        <v>50</v>
      </c>
      <c r="B53" s="210">
        <v>384610</v>
      </c>
      <c r="C53" s="4" t="s">
        <v>139</v>
      </c>
      <c r="D53" s="4" t="s">
        <v>138</v>
      </c>
      <c r="E53" s="214" t="s">
        <v>984</v>
      </c>
      <c r="F53" s="12">
        <v>522</v>
      </c>
      <c r="G53" s="12">
        <v>223</v>
      </c>
      <c r="H53" s="12">
        <f t="shared" si="0"/>
        <v>745</v>
      </c>
      <c r="I53" s="88">
        <f t="shared" si="1"/>
        <v>67.72727272727272</v>
      </c>
    </row>
    <row r="54" spans="1:9" x14ac:dyDescent="0.25">
      <c r="A54" s="210">
        <v>51</v>
      </c>
      <c r="B54" s="210">
        <v>384611</v>
      </c>
      <c r="C54" s="4" t="s">
        <v>29</v>
      </c>
      <c r="D54" s="4" t="s">
        <v>28</v>
      </c>
      <c r="E54" s="214" t="s">
        <v>984</v>
      </c>
      <c r="F54" s="12">
        <v>640</v>
      </c>
      <c r="G54" s="12">
        <v>262</v>
      </c>
      <c r="H54" s="12">
        <f t="shared" si="0"/>
        <v>902</v>
      </c>
      <c r="I54" s="88">
        <f t="shared" si="1"/>
        <v>82</v>
      </c>
    </row>
    <row r="55" spans="1:9" x14ac:dyDescent="0.25">
      <c r="A55" s="210">
        <v>52</v>
      </c>
      <c r="B55" s="210">
        <v>384612</v>
      </c>
      <c r="C55" s="4" t="s">
        <v>217</v>
      </c>
      <c r="D55" s="4" t="s">
        <v>216</v>
      </c>
      <c r="E55" s="214" t="s">
        <v>984</v>
      </c>
      <c r="F55" s="12">
        <v>493</v>
      </c>
      <c r="G55" s="12">
        <v>227</v>
      </c>
      <c r="H55" s="12">
        <f t="shared" si="0"/>
        <v>720</v>
      </c>
      <c r="I55" s="88">
        <f t="shared" si="1"/>
        <v>65.454545454545453</v>
      </c>
    </row>
    <row r="56" spans="1:9" x14ac:dyDescent="0.25">
      <c r="A56" s="210">
        <v>53</v>
      </c>
      <c r="B56" s="210">
        <v>384613</v>
      </c>
      <c r="C56" s="4" t="s">
        <v>148</v>
      </c>
      <c r="D56" s="4" t="s">
        <v>147</v>
      </c>
      <c r="E56" s="214" t="s">
        <v>984</v>
      </c>
      <c r="F56" s="12">
        <v>567</v>
      </c>
      <c r="G56" s="12">
        <v>228</v>
      </c>
      <c r="H56" s="12">
        <f t="shared" si="0"/>
        <v>795</v>
      </c>
      <c r="I56" s="88">
        <f t="shared" si="1"/>
        <v>72.27272727272728</v>
      </c>
    </row>
    <row r="57" spans="1:9" x14ac:dyDescent="0.25">
      <c r="A57" s="210">
        <v>54</v>
      </c>
      <c r="B57" s="210">
        <v>384614</v>
      </c>
      <c r="C57" s="4" t="s">
        <v>235</v>
      </c>
      <c r="D57" s="4" t="s">
        <v>234</v>
      </c>
      <c r="E57" s="214" t="s">
        <v>984</v>
      </c>
      <c r="F57" s="12">
        <v>560</v>
      </c>
      <c r="G57" s="12">
        <v>247</v>
      </c>
      <c r="H57" s="12">
        <f t="shared" si="0"/>
        <v>807</v>
      </c>
      <c r="I57" s="88">
        <f t="shared" si="1"/>
        <v>73.36363636363636</v>
      </c>
    </row>
    <row r="58" spans="1:9" x14ac:dyDescent="0.25">
      <c r="A58" s="210">
        <v>55</v>
      </c>
      <c r="B58" s="210">
        <v>384615</v>
      </c>
      <c r="C58" s="4" t="s">
        <v>142</v>
      </c>
      <c r="D58" s="4" t="s">
        <v>141</v>
      </c>
      <c r="E58" s="214" t="s">
        <v>984</v>
      </c>
      <c r="F58" s="12">
        <v>512</v>
      </c>
      <c r="G58" s="12">
        <v>241</v>
      </c>
      <c r="H58" s="12">
        <f t="shared" si="0"/>
        <v>753</v>
      </c>
      <c r="I58" s="88">
        <f t="shared" si="1"/>
        <v>68.454545454545453</v>
      </c>
    </row>
    <row r="59" spans="1:9" x14ac:dyDescent="0.25">
      <c r="A59" s="210">
        <v>56</v>
      </c>
      <c r="B59" s="210">
        <v>384616</v>
      </c>
      <c r="C59" s="4" t="s">
        <v>11</v>
      </c>
      <c r="D59" s="4" t="s">
        <v>10</v>
      </c>
      <c r="E59" s="214" t="s">
        <v>984</v>
      </c>
      <c r="F59" s="12">
        <v>552</v>
      </c>
      <c r="G59" s="12">
        <v>217</v>
      </c>
      <c r="H59" s="12">
        <f t="shared" si="0"/>
        <v>769</v>
      </c>
      <c r="I59" s="88">
        <f t="shared" si="1"/>
        <v>69.909090909090907</v>
      </c>
    </row>
    <row r="60" spans="1:9" x14ac:dyDescent="0.25">
      <c r="A60" s="210">
        <v>57</v>
      </c>
      <c r="B60" s="210">
        <v>384617</v>
      </c>
      <c r="C60" s="4" t="s">
        <v>276</v>
      </c>
      <c r="D60" s="4" t="s">
        <v>275</v>
      </c>
      <c r="E60" s="214" t="s">
        <v>984</v>
      </c>
      <c r="F60" s="12">
        <v>588</v>
      </c>
      <c r="G60" s="12">
        <v>235</v>
      </c>
      <c r="H60" s="12">
        <f>F60+G60</f>
        <v>823</v>
      </c>
      <c r="I60" s="88">
        <f t="shared" si="1"/>
        <v>74.818181818181813</v>
      </c>
    </row>
    <row r="61" spans="1:9" x14ac:dyDescent="0.25">
      <c r="A61" s="210">
        <v>58</v>
      </c>
      <c r="B61" s="210">
        <v>384618</v>
      </c>
      <c r="C61" s="4" t="s">
        <v>113</v>
      </c>
      <c r="D61" s="4" t="s">
        <v>112</v>
      </c>
      <c r="E61" s="214" t="s">
        <v>984</v>
      </c>
      <c r="F61" s="12">
        <v>499</v>
      </c>
      <c r="G61" s="12">
        <v>211</v>
      </c>
      <c r="H61" s="12">
        <f t="shared" si="0"/>
        <v>710</v>
      </c>
      <c r="I61" s="88">
        <f t="shared" si="1"/>
        <v>64.545454545454547</v>
      </c>
    </row>
    <row r="62" spans="1:9" x14ac:dyDescent="0.25">
      <c r="A62" s="210">
        <v>59</v>
      </c>
      <c r="B62" s="210">
        <v>384619</v>
      </c>
      <c r="C62" s="4" t="s">
        <v>280</v>
      </c>
      <c r="D62" s="4" t="s">
        <v>275</v>
      </c>
      <c r="E62" s="214" t="s">
        <v>984</v>
      </c>
      <c r="F62" s="12">
        <v>554</v>
      </c>
      <c r="G62" s="12">
        <v>239</v>
      </c>
      <c r="H62" s="12">
        <f t="shared" si="0"/>
        <v>793</v>
      </c>
      <c r="I62" s="88">
        <f t="shared" si="1"/>
        <v>72.090909090909093</v>
      </c>
    </row>
    <row r="63" spans="1:9" x14ac:dyDescent="0.25">
      <c r="A63" s="210">
        <v>60</v>
      </c>
      <c r="B63" s="210">
        <v>384620</v>
      </c>
      <c r="C63" s="4" t="s">
        <v>76</v>
      </c>
      <c r="D63" s="4" t="s">
        <v>75</v>
      </c>
      <c r="E63" s="214" t="s">
        <v>984</v>
      </c>
      <c r="F63" s="12">
        <v>554</v>
      </c>
      <c r="G63" s="12">
        <v>270</v>
      </c>
      <c r="H63" s="12">
        <f t="shared" ref="H63" si="2">F63+G63</f>
        <v>824</v>
      </c>
      <c r="I63" s="88">
        <f t="shared" ref="I63" si="3">H63/1100*100</f>
        <v>74.909090909090921</v>
      </c>
    </row>
    <row r="64" spans="1:9" ht="21" x14ac:dyDescent="0.25">
      <c r="A64" s="210">
        <v>61</v>
      </c>
      <c r="B64" s="210">
        <v>384621</v>
      </c>
      <c r="C64" s="4" t="s">
        <v>355</v>
      </c>
      <c r="D64" s="77" t="s">
        <v>356</v>
      </c>
      <c r="E64" s="13" t="s">
        <v>984</v>
      </c>
      <c r="F64" s="12">
        <v>609</v>
      </c>
      <c r="G64" s="12">
        <v>266</v>
      </c>
      <c r="H64" s="12">
        <f>F64+G64</f>
        <v>875</v>
      </c>
      <c r="I64" s="88">
        <f t="shared" si="1"/>
        <v>79.545454545454547</v>
      </c>
    </row>
    <row r="65" spans="1:9" x14ac:dyDescent="0.25">
      <c r="A65" s="210">
        <v>62</v>
      </c>
      <c r="B65" s="210">
        <v>384622</v>
      </c>
      <c r="C65" s="4" t="s">
        <v>230</v>
      </c>
      <c r="D65" s="4" t="s">
        <v>229</v>
      </c>
      <c r="E65" s="214" t="s">
        <v>984</v>
      </c>
      <c r="F65" s="12">
        <v>537</v>
      </c>
      <c r="G65" s="12">
        <v>241</v>
      </c>
      <c r="H65" s="12">
        <f t="shared" ref="H65:H82" si="4">F65+G65</f>
        <v>778</v>
      </c>
      <c r="I65" s="88">
        <f t="shared" si="1"/>
        <v>70.727272727272734</v>
      </c>
    </row>
    <row r="66" spans="1:9" x14ac:dyDescent="0.25">
      <c r="A66" s="210">
        <v>63</v>
      </c>
      <c r="B66" s="210">
        <v>384623</v>
      </c>
      <c r="C66" s="4" t="s">
        <v>179</v>
      </c>
      <c r="D66" s="4" t="s">
        <v>178</v>
      </c>
      <c r="E66" s="214" t="s">
        <v>984</v>
      </c>
      <c r="F66" s="12">
        <v>592</v>
      </c>
      <c r="G66" s="12">
        <v>250</v>
      </c>
      <c r="H66" s="12">
        <f t="shared" si="4"/>
        <v>842</v>
      </c>
      <c r="I66" s="88">
        <f t="shared" si="1"/>
        <v>76.545454545454547</v>
      </c>
    </row>
    <row r="67" spans="1:9" ht="22.5" x14ac:dyDescent="0.25">
      <c r="A67" s="210">
        <v>64</v>
      </c>
      <c r="B67" s="210">
        <v>384624</v>
      </c>
      <c r="C67" s="4" t="s">
        <v>227</v>
      </c>
      <c r="D67" s="4" t="s">
        <v>226</v>
      </c>
      <c r="E67" s="214" t="s">
        <v>984</v>
      </c>
      <c r="F67" s="12">
        <v>555</v>
      </c>
      <c r="G67" s="12">
        <v>231</v>
      </c>
      <c r="H67" s="12">
        <f t="shared" si="4"/>
        <v>786</v>
      </c>
      <c r="I67" s="88">
        <f t="shared" si="1"/>
        <v>71.454545454545453</v>
      </c>
    </row>
    <row r="68" spans="1:9" x14ac:dyDescent="0.25">
      <c r="A68" s="210">
        <v>65</v>
      </c>
      <c r="B68" s="210">
        <v>384625</v>
      </c>
      <c r="C68" s="4" t="s">
        <v>6</v>
      </c>
      <c r="D68" s="4" t="s">
        <v>5</v>
      </c>
      <c r="E68" s="214" t="s">
        <v>984</v>
      </c>
      <c r="F68" s="12">
        <v>530</v>
      </c>
      <c r="G68" s="12">
        <v>244</v>
      </c>
      <c r="H68" s="12">
        <f t="shared" si="4"/>
        <v>774</v>
      </c>
      <c r="I68" s="88">
        <f t="shared" si="1"/>
        <v>70.36363636363636</v>
      </c>
    </row>
    <row r="69" spans="1:9" x14ac:dyDescent="0.25">
      <c r="A69" s="210">
        <v>66</v>
      </c>
      <c r="B69" s="210">
        <v>384626</v>
      </c>
      <c r="C69" s="4" t="s">
        <v>197</v>
      </c>
      <c r="D69" s="4" t="s">
        <v>196</v>
      </c>
      <c r="E69" s="214" t="s">
        <v>984</v>
      </c>
      <c r="F69" s="12">
        <v>526</v>
      </c>
      <c r="G69" s="12">
        <v>244</v>
      </c>
      <c r="H69" s="12">
        <f t="shared" si="4"/>
        <v>770</v>
      </c>
      <c r="I69" s="88">
        <f t="shared" ref="I69:I101" si="5">H69/1100*100</f>
        <v>70</v>
      </c>
    </row>
    <row r="70" spans="1:9" x14ac:dyDescent="0.25">
      <c r="A70" s="210">
        <v>67</v>
      </c>
      <c r="B70" s="210">
        <v>384627</v>
      </c>
      <c r="C70" s="4" t="s">
        <v>101</v>
      </c>
      <c r="D70" s="4" t="s">
        <v>100</v>
      </c>
      <c r="E70" s="214" t="s">
        <v>984</v>
      </c>
      <c r="F70" s="12">
        <v>520</v>
      </c>
      <c r="G70" s="12">
        <v>225</v>
      </c>
      <c r="H70" s="12">
        <f t="shared" si="4"/>
        <v>745</v>
      </c>
      <c r="I70" s="88">
        <f t="shared" si="5"/>
        <v>67.72727272727272</v>
      </c>
    </row>
    <row r="71" spans="1:9" x14ac:dyDescent="0.25">
      <c r="A71" s="210">
        <v>68</v>
      </c>
      <c r="B71" s="210">
        <v>384628</v>
      </c>
      <c r="C71" s="4" t="s">
        <v>801</v>
      </c>
      <c r="D71" s="4" t="s">
        <v>802</v>
      </c>
      <c r="E71" s="214" t="s">
        <v>984</v>
      </c>
      <c r="F71" s="12">
        <v>482</v>
      </c>
      <c r="G71" s="12">
        <v>216</v>
      </c>
      <c r="H71" s="12">
        <f t="shared" si="4"/>
        <v>698</v>
      </c>
      <c r="I71" s="88">
        <f t="shared" si="5"/>
        <v>63.454545454545453</v>
      </c>
    </row>
    <row r="72" spans="1:9" ht="23.25" x14ac:dyDescent="0.25">
      <c r="A72" s="210">
        <v>69</v>
      </c>
      <c r="B72" s="210">
        <v>384629</v>
      </c>
      <c r="C72" s="4" t="s">
        <v>173</v>
      </c>
      <c r="D72" s="4" t="s">
        <v>172</v>
      </c>
      <c r="E72" s="13" t="s">
        <v>984</v>
      </c>
      <c r="F72" s="12">
        <v>522</v>
      </c>
      <c r="G72" s="5">
        <v>142</v>
      </c>
      <c r="H72" s="190" t="s">
        <v>990</v>
      </c>
      <c r="I72" s="200" t="s">
        <v>989</v>
      </c>
    </row>
    <row r="73" spans="1:9" x14ac:dyDescent="0.25">
      <c r="A73" s="210">
        <v>70</v>
      </c>
      <c r="B73" s="210">
        <v>384630</v>
      </c>
      <c r="C73" s="4" t="s">
        <v>167</v>
      </c>
      <c r="D73" s="4" t="s">
        <v>166</v>
      </c>
      <c r="E73" s="214" t="s">
        <v>984</v>
      </c>
      <c r="F73" s="12">
        <v>550</v>
      </c>
      <c r="G73" s="12">
        <v>258</v>
      </c>
      <c r="H73" s="12">
        <f t="shared" si="4"/>
        <v>808</v>
      </c>
      <c r="I73" s="88">
        <f t="shared" si="5"/>
        <v>73.454545454545453</v>
      </c>
    </row>
    <row r="74" spans="1:9" x14ac:dyDescent="0.25">
      <c r="A74" s="210">
        <v>71</v>
      </c>
      <c r="B74" s="210">
        <v>384631</v>
      </c>
      <c r="C74" s="4" t="s">
        <v>145</v>
      </c>
      <c r="D74" s="4" t="s">
        <v>144</v>
      </c>
      <c r="E74" s="214" t="s">
        <v>984</v>
      </c>
      <c r="F74" s="12">
        <v>473</v>
      </c>
      <c r="G74" s="12">
        <v>241</v>
      </c>
      <c r="H74" s="12">
        <f t="shared" si="4"/>
        <v>714</v>
      </c>
      <c r="I74" s="88">
        <f t="shared" si="5"/>
        <v>64.909090909090907</v>
      </c>
    </row>
    <row r="75" spans="1:9" x14ac:dyDescent="0.25">
      <c r="A75" s="210">
        <v>72</v>
      </c>
      <c r="B75" s="210">
        <v>384632</v>
      </c>
      <c r="C75" s="4" t="s">
        <v>214</v>
      </c>
      <c r="D75" s="4" t="s">
        <v>213</v>
      </c>
      <c r="E75" s="214" t="s">
        <v>984</v>
      </c>
      <c r="F75" s="12">
        <v>533</v>
      </c>
      <c r="G75" s="12">
        <v>239</v>
      </c>
      <c r="H75" s="12">
        <f t="shared" si="4"/>
        <v>772</v>
      </c>
      <c r="I75" s="88">
        <f t="shared" si="5"/>
        <v>70.181818181818173</v>
      </c>
    </row>
    <row r="76" spans="1:9" x14ac:dyDescent="0.25">
      <c r="A76" s="210">
        <v>73</v>
      </c>
      <c r="B76" s="210">
        <v>384633</v>
      </c>
      <c r="C76" s="4" t="s">
        <v>200</v>
      </c>
      <c r="D76" s="4" t="s">
        <v>199</v>
      </c>
      <c r="E76" s="214" t="s">
        <v>984</v>
      </c>
      <c r="F76" s="12">
        <v>584</v>
      </c>
      <c r="G76" s="12">
        <v>261</v>
      </c>
      <c r="H76" s="12">
        <f t="shared" si="4"/>
        <v>845</v>
      </c>
      <c r="I76" s="88">
        <f t="shared" si="5"/>
        <v>76.818181818181813</v>
      </c>
    </row>
    <row r="77" spans="1:9" x14ac:dyDescent="0.25">
      <c r="A77" s="210">
        <v>74</v>
      </c>
      <c r="B77" s="210">
        <v>384634</v>
      </c>
      <c r="C77" s="4" t="s">
        <v>288</v>
      </c>
      <c r="D77" s="4" t="s">
        <v>287</v>
      </c>
      <c r="E77" s="214" t="s">
        <v>984</v>
      </c>
      <c r="F77" s="12">
        <v>552</v>
      </c>
      <c r="G77" s="12">
        <v>260</v>
      </c>
      <c r="H77" s="12">
        <f t="shared" si="4"/>
        <v>812</v>
      </c>
      <c r="I77" s="88">
        <f t="shared" si="5"/>
        <v>73.818181818181813</v>
      </c>
    </row>
    <row r="78" spans="1:9" x14ac:dyDescent="0.25">
      <c r="A78" s="210">
        <v>75</v>
      </c>
      <c r="B78" s="210">
        <v>384635</v>
      </c>
      <c r="C78" s="4" t="s">
        <v>412</v>
      </c>
      <c r="D78" s="4" t="s">
        <v>413</v>
      </c>
      <c r="E78" s="214" t="s">
        <v>984</v>
      </c>
      <c r="F78" s="12">
        <v>568</v>
      </c>
      <c r="G78" s="12">
        <v>247</v>
      </c>
      <c r="H78" s="12">
        <f t="shared" si="4"/>
        <v>815</v>
      </c>
      <c r="I78" s="88">
        <f t="shared" si="5"/>
        <v>74.090909090909093</v>
      </c>
    </row>
    <row r="79" spans="1:9" x14ac:dyDescent="0.25">
      <c r="A79" s="210">
        <v>76</v>
      </c>
      <c r="B79" s="210">
        <v>384636</v>
      </c>
      <c r="C79" s="4" t="s">
        <v>247</v>
      </c>
      <c r="D79" s="4" t="s">
        <v>246</v>
      </c>
      <c r="E79" s="214" t="s">
        <v>984</v>
      </c>
      <c r="F79" s="12">
        <v>529</v>
      </c>
      <c r="G79" s="12">
        <v>233</v>
      </c>
      <c r="H79" s="12">
        <f t="shared" si="4"/>
        <v>762</v>
      </c>
      <c r="I79" s="88">
        <f t="shared" si="5"/>
        <v>69.27272727272728</v>
      </c>
    </row>
    <row r="80" spans="1:9" x14ac:dyDescent="0.25">
      <c r="A80" s="210">
        <v>77</v>
      </c>
      <c r="B80" s="210">
        <v>384637</v>
      </c>
      <c r="C80" s="4" t="s">
        <v>409</v>
      </c>
      <c r="D80" s="4" t="s">
        <v>410</v>
      </c>
      <c r="E80" s="214" t="s">
        <v>984</v>
      </c>
      <c r="F80" s="12">
        <v>583</v>
      </c>
      <c r="G80" s="12">
        <v>260</v>
      </c>
      <c r="H80" s="12">
        <f>F80+G80</f>
        <v>843</v>
      </c>
      <c r="I80" s="88">
        <f t="shared" si="5"/>
        <v>76.63636363636364</v>
      </c>
    </row>
    <row r="81" spans="1:10" ht="15.75" customHeight="1" x14ac:dyDescent="0.25">
      <c r="A81" s="210">
        <v>78</v>
      </c>
      <c r="B81" s="210">
        <v>384638</v>
      </c>
      <c r="C81" s="4" t="s">
        <v>418</v>
      </c>
      <c r="D81" s="4" t="s">
        <v>419</v>
      </c>
      <c r="E81" s="214" t="s">
        <v>984</v>
      </c>
      <c r="F81" s="12">
        <v>523</v>
      </c>
      <c r="G81" s="12">
        <v>249</v>
      </c>
      <c r="H81" s="12">
        <f t="shared" si="4"/>
        <v>772</v>
      </c>
      <c r="I81" s="88">
        <f t="shared" si="5"/>
        <v>70.181818181818173</v>
      </c>
    </row>
    <row r="82" spans="1:10" s="47" customFormat="1" x14ac:dyDescent="0.25">
      <c r="A82" s="210">
        <v>79</v>
      </c>
      <c r="B82" s="210">
        <v>384639</v>
      </c>
      <c r="C82" s="4" t="s">
        <v>353</v>
      </c>
      <c r="D82" s="4" t="s">
        <v>354</v>
      </c>
      <c r="E82" s="13" t="s">
        <v>984</v>
      </c>
      <c r="F82" s="12">
        <v>562</v>
      </c>
      <c r="G82" s="12">
        <v>247</v>
      </c>
      <c r="H82" s="12">
        <f t="shared" si="4"/>
        <v>809</v>
      </c>
      <c r="I82" s="88">
        <f t="shared" si="5"/>
        <v>73.545454545454547</v>
      </c>
    </row>
    <row r="83" spans="1:10" ht="19.5" customHeight="1" x14ac:dyDescent="0.25">
      <c r="A83" s="210">
        <v>80</v>
      </c>
      <c r="B83" s="210">
        <v>384640</v>
      </c>
      <c r="C83" s="4" t="s">
        <v>194</v>
      </c>
      <c r="D83" s="4" t="s">
        <v>193</v>
      </c>
      <c r="E83" s="13" t="s">
        <v>984</v>
      </c>
      <c r="F83" s="12">
        <v>530</v>
      </c>
      <c r="G83" s="12">
        <v>238</v>
      </c>
      <c r="H83" s="12">
        <f t="shared" ref="H83" si="6">F83+G83</f>
        <v>768</v>
      </c>
      <c r="I83" s="88">
        <f t="shared" ref="I83" si="7">H83/1100*100</f>
        <v>69.818181818181827</v>
      </c>
      <c r="J83" s="213"/>
    </row>
    <row r="84" spans="1:10" ht="20.100000000000001" customHeight="1" x14ac:dyDescent="0.25">
      <c r="A84" s="210">
        <v>81</v>
      </c>
      <c r="B84" s="210">
        <v>384641</v>
      </c>
      <c r="C84" s="4" t="s">
        <v>525</v>
      </c>
      <c r="D84" s="4" t="s">
        <v>348</v>
      </c>
      <c r="E84" s="13" t="s">
        <v>984</v>
      </c>
      <c r="F84" s="12">
        <v>495</v>
      </c>
      <c r="G84" s="12">
        <v>222</v>
      </c>
      <c r="H84" s="12">
        <f>F84+G84</f>
        <v>717</v>
      </c>
      <c r="I84" s="88">
        <f t="shared" si="5"/>
        <v>65.181818181818187</v>
      </c>
    </row>
    <row r="85" spans="1:10" ht="20.100000000000001" customHeight="1" x14ac:dyDescent="0.25">
      <c r="A85" s="210">
        <v>82</v>
      </c>
      <c r="B85" s="210">
        <v>384642</v>
      </c>
      <c r="C85" s="4" t="s">
        <v>421</v>
      </c>
      <c r="D85" s="4" t="s">
        <v>422</v>
      </c>
      <c r="E85" s="13" t="s">
        <v>984</v>
      </c>
      <c r="F85" s="12">
        <v>527</v>
      </c>
      <c r="G85" s="12">
        <v>222</v>
      </c>
      <c r="H85" s="12">
        <f t="shared" ref="H85:H88" si="8">F85+G85</f>
        <v>749</v>
      </c>
      <c r="I85" s="88">
        <f t="shared" si="5"/>
        <v>68.090909090909093</v>
      </c>
    </row>
    <row r="86" spans="1:10" ht="20.100000000000001" customHeight="1" x14ac:dyDescent="0.25">
      <c r="A86" s="210">
        <v>83</v>
      </c>
      <c r="B86" s="210">
        <v>384643</v>
      </c>
      <c r="C86" s="4" t="s">
        <v>270</v>
      </c>
      <c r="D86" s="4" t="s">
        <v>269</v>
      </c>
      <c r="E86" s="13" t="s">
        <v>984</v>
      </c>
      <c r="F86" s="12">
        <v>599</v>
      </c>
      <c r="G86" s="12">
        <v>252</v>
      </c>
      <c r="H86" s="12">
        <f t="shared" si="8"/>
        <v>851</v>
      </c>
      <c r="I86" s="88">
        <f t="shared" si="5"/>
        <v>77.363636363636374</v>
      </c>
    </row>
    <row r="87" spans="1:10" ht="20.100000000000001" customHeight="1" x14ac:dyDescent="0.25">
      <c r="A87" s="210">
        <v>84</v>
      </c>
      <c r="B87" s="210">
        <v>384644</v>
      </c>
      <c r="C87" s="4" t="s">
        <v>268</v>
      </c>
      <c r="D87" s="4" t="s">
        <v>361</v>
      </c>
      <c r="E87" s="13" t="s">
        <v>984</v>
      </c>
      <c r="F87" s="12">
        <v>512</v>
      </c>
      <c r="G87" s="12">
        <v>239</v>
      </c>
      <c r="H87" s="12">
        <f t="shared" si="8"/>
        <v>751</v>
      </c>
      <c r="I87" s="88">
        <f t="shared" si="5"/>
        <v>68.27272727272728</v>
      </c>
    </row>
    <row r="88" spans="1:10" ht="20.100000000000001" customHeight="1" x14ac:dyDescent="0.25">
      <c r="A88" s="210">
        <v>85</v>
      </c>
      <c r="B88" s="210">
        <v>384645</v>
      </c>
      <c r="C88" s="4" t="s">
        <v>291</v>
      </c>
      <c r="D88" s="4" t="s">
        <v>290</v>
      </c>
      <c r="E88" s="13" t="s">
        <v>984</v>
      </c>
      <c r="F88" s="12">
        <v>592</v>
      </c>
      <c r="G88" s="12">
        <v>233</v>
      </c>
      <c r="H88" s="12">
        <f t="shared" si="8"/>
        <v>825</v>
      </c>
      <c r="I88" s="88">
        <f t="shared" si="5"/>
        <v>75</v>
      </c>
    </row>
    <row r="89" spans="1:10" ht="19.5" customHeight="1" x14ac:dyDescent="0.25">
      <c r="A89" s="210">
        <v>86</v>
      </c>
      <c r="B89" s="210">
        <v>384646</v>
      </c>
      <c r="C89" s="4" t="s">
        <v>122</v>
      </c>
      <c r="D89" s="4" t="s">
        <v>121</v>
      </c>
      <c r="E89" s="13" t="s">
        <v>984</v>
      </c>
      <c r="F89" s="12">
        <v>546</v>
      </c>
      <c r="G89" s="12">
        <v>234</v>
      </c>
      <c r="H89" s="12">
        <f t="shared" ref="H89" si="9">F89+G89</f>
        <v>780</v>
      </c>
      <c r="I89" s="88">
        <f t="shared" ref="I89" si="10">H89/1100*100</f>
        <v>70.909090909090907</v>
      </c>
    </row>
    <row r="90" spans="1:10" ht="20.100000000000001" customHeight="1" x14ac:dyDescent="0.25">
      <c r="A90" s="210">
        <v>87</v>
      </c>
      <c r="B90" s="210">
        <v>384647</v>
      </c>
      <c r="C90" s="4" t="s">
        <v>294</v>
      </c>
      <c r="D90" s="4" t="s">
        <v>293</v>
      </c>
      <c r="E90" s="13" t="s">
        <v>984</v>
      </c>
      <c r="F90" s="12">
        <v>584</v>
      </c>
      <c r="G90" s="12">
        <v>240</v>
      </c>
      <c r="H90" s="12">
        <f>F90+G90</f>
        <v>824</v>
      </c>
      <c r="I90" s="88">
        <f t="shared" si="5"/>
        <v>74.909090909090921</v>
      </c>
    </row>
    <row r="91" spans="1:10" ht="20.100000000000001" customHeight="1" x14ac:dyDescent="0.25">
      <c r="A91" s="210">
        <v>88</v>
      </c>
      <c r="B91" s="210">
        <v>384648</v>
      </c>
      <c r="C91" s="4" t="s">
        <v>714</v>
      </c>
      <c r="D91" s="4" t="s">
        <v>621</v>
      </c>
      <c r="E91" s="13" t="s">
        <v>984</v>
      </c>
      <c r="F91" s="12">
        <v>555</v>
      </c>
      <c r="G91" s="12">
        <v>253</v>
      </c>
      <c r="H91" s="12">
        <f t="shared" ref="H91:H101" si="11">F91+G91</f>
        <v>808</v>
      </c>
      <c r="I91" s="88">
        <f t="shared" si="5"/>
        <v>73.454545454545453</v>
      </c>
    </row>
    <row r="92" spans="1:10" ht="20.100000000000001" customHeight="1" x14ac:dyDescent="0.25">
      <c r="A92" s="210">
        <v>89</v>
      </c>
      <c r="B92" s="210">
        <v>384649</v>
      </c>
      <c r="C92" s="4" t="s">
        <v>85</v>
      </c>
      <c r="D92" s="4" t="s">
        <v>84</v>
      </c>
      <c r="E92" s="13" t="s">
        <v>984</v>
      </c>
      <c r="F92" s="12">
        <v>548</v>
      </c>
      <c r="G92" s="12">
        <v>270</v>
      </c>
      <c r="H92" s="12">
        <f t="shared" si="11"/>
        <v>818</v>
      </c>
      <c r="I92" s="88">
        <f t="shared" si="5"/>
        <v>74.36363636363636</v>
      </c>
    </row>
    <row r="93" spans="1:10" ht="20.100000000000001" customHeight="1" x14ac:dyDescent="0.25">
      <c r="A93" s="210">
        <v>90</v>
      </c>
      <c r="B93" s="210">
        <v>384650</v>
      </c>
      <c r="C93" s="4" t="s">
        <v>82</v>
      </c>
      <c r="D93" s="4" t="s">
        <v>81</v>
      </c>
      <c r="E93" s="13" t="s">
        <v>984</v>
      </c>
      <c r="F93" s="12">
        <v>573</v>
      </c>
      <c r="G93" s="12">
        <v>260</v>
      </c>
      <c r="H93" s="12">
        <f t="shared" si="11"/>
        <v>833</v>
      </c>
      <c r="I93" s="88">
        <f t="shared" si="5"/>
        <v>75.727272727272734</v>
      </c>
    </row>
    <row r="94" spans="1:10" ht="20.100000000000001" customHeight="1" x14ac:dyDescent="0.25">
      <c r="A94" s="210">
        <v>91</v>
      </c>
      <c r="B94" s="210">
        <v>384651</v>
      </c>
      <c r="C94" s="4" t="s">
        <v>283</v>
      </c>
      <c r="D94" s="4" t="s">
        <v>282</v>
      </c>
      <c r="E94" s="13" t="s">
        <v>984</v>
      </c>
      <c r="F94" s="12">
        <v>544</v>
      </c>
      <c r="G94" s="12">
        <v>239</v>
      </c>
      <c r="H94" s="12">
        <f t="shared" si="11"/>
        <v>783</v>
      </c>
      <c r="I94" s="88">
        <f t="shared" si="5"/>
        <v>71.181818181818173</v>
      </c>
    </row>
    <row r="95" spans="1:10" ht="20.100000000000001" customHeight="1" x14ac:dyDescent="0.25">
      <c r="A95" s="210">
        <v>92</v>
      </c>
      <c r="B95" s="210">
        <v>384652</v>
      </c>
      <c r="C95" s="4" t="s">
        <v>211</v>
      </c>
      <c r="D95" s="4" t="s">
        <v>210</v>
      </c>
      <c r="E95" s="13" t="s">
        <v>984</v>
      </c>
      <c r="F95" s="12">
        <v>539</v>
      </c>
      <c r="G95" s="12">
        <v>237</v>
      </c>
      <c r="H95" s="12">
        <f t="shared" si="11"/>
        <v>776</v>
      </c>
      <c r="I95" s="88">
        <f t="shared" si="5"/>
        <v>70.545454545454547</v>
      </c>
    </row>
    <row r="96" spans="1:10" ht="20.100000000000001" customHeight="1" x14ac:dyDescent="0.25">
      <c r="A96" s="210">
        <v>93</v>
      </c>
      <c r="B96" s="210">
        <v>384653</v>
      </c>
      <c r="C96" s="4" t="s">
        <v>365</v>
      </c>
      <c r="D96" s="4" t="s">
        <v>366</v>
      </c>
      <c r="E96" s="13" t="s">
        <v>984</v>
      </c>
      <c r="F96" s="12">
        <v>497</v>
      </c>
      <c r="G96" s="12">
        <v>228</v>
      </c>
      <c r="H96" s="12">
        <f t="shared" si="11"/>
        <v>725</v>
      </c>
      <c r="I96" s="88">
        <f t="shared" si="5"/>
        <v>65.909090909090907</v>
      </c>
    </row>
    <row r="97" spans="1:9" ht="17.25" customHeight="1" x14ac:dyDescent="0.25">
      <c r="A97" s="210">
        <v>94</v>
      </c>
      <c r="B97" s="210">
        <v>384654</v>
      </c>
      <c r="C97" s="4" t="s">
        <v>110</v>
      </c>
      <c r="D97" s="4" t="s">
        <v>109</v>
      </c>
      <c r="E97" s="13" t="s">
        <v>984</v>
      </c>
      <c r="F97" s="12">
        <v>567</v>
      </c>
      <c r="G97" s="12">
        <v>238</v>
      </c>
      <c r="H97" s="12">
        <f t="shared" si="11"/>
        <v>805</v>
      </c>
      <c r="I97" s="88">
        <f t="shared" si="5"/>
        <v>73.181818181818187</v>
      </c>
    </row>
    <row r="98" spans="1:9" ht="17.25" customHeight="1" x14ac:dyDescent="0.25">
      <c r="A98" s="210">
        <v>95</v>
      </c>
      <c r="B98" s="210">
        <v>384655</v>
      </c>
      <c r="C98" s="4" t="s">
        <v>297</v>
      </c>
      <c r="D98" s="4" t="s">
        <v>296</v>
      </c>
      <c r="E98" s="13" t="s">
        <v>984</v>
      </c>
      <c r="F98" s="12">
        <v>588</v>
      </c>
      <c r="G98" s="12">
        <v>268</v>
      </c>
      <c r="H98" s="12">
        <f t="shared" si="11"/>
        <v>856</v>
      </c>
      <c r="I98" s="88">
        <f t="shared" si="5"/>
        <v>77.818181818181813</v>
      </c>
    </row>
    <row r="99" spans="1:9" ht="17.25" customHeight="1" x14ac:dyDescent="0.25">
      <c r="A99" s="210">
        <v>96</v>
      </c>
      <c r="B99" s="210">
        <v>384656</v>
      </c>
      <c r="C99" s="4" t="s">
        <v>273</v>
      </c>
      <c r="D99" s="4" t="s">
        <v>272</v>
      </c>
      <c r="E99" s="13" t="s">
        <v>984</v>
      </c>
      <c r="F99" s="12">
        <v>594</v>
      </c>
      <c r="G99" s="12">
        <v>243</v>
      </c>
      <c r="H99" s="12">
        <f>F99+G99</f>
        <v>837</v>
      </c>
      <c r="I99" s="88">
        <f t="shared" si="5"/>
        <v>76.090909090909093</v>
      </c>
    </row>
    <row r="100" spans="1:9" ht="17.25" customHeight="1" x14ac:dyDescent="0.25">
      <c r="A100" s="210">
        <v>97</v>
      </c>
      <c r="B100" s="210">
        <v>384657</v>
      </c>
      <c r="C100" s="4" t="s">
        <v>55</v>
      </c>
      <c r="D100" s="4" t="s">
        <v>54</v>
      </c>
      <c r="E100" s="13" t="s">
        <v>984</v>
      </c>
      <c r="F100" s="12">
        <v>574</v>
      </c>
      <c r="G100" s="12">
        <v>227</v>
      </c>
      <c r="H100" s="12">
        <f t="shared" si="11"/>
        <v>801</v>
      </c>
      <c r="I100" s="88">
        <f t="shared" si="5"/>
        <v>72.818181818181813</v>
      </c>
    </row>
    <row r="101" spans="1:9" ht="17.25" customHeight="1" x14ac:dyDescent="0.25">
      <c r="A101" s="210">
        <v>98</v>
      </c>
      <c r="B101" s="210">
        <v>384658</v>
      </c>
      <c r="C101" s="4" t="s">
        <v>241</v>
      </c>
      <c r="D101" s="4" t="s">
        <v>240</v>
      </c>
      <c r="E101" s="13" t="s">
        <v>984</v>
      </c>
      <c r="F101" s="12">
        <v>499</v>
      </c>
      <c r="G101" s="12">
        <v>248</v>
      </c>
      <c r="H101" s="12">
        <f t="shared" si="11"/>
        <v>747</v>
      </c>
      <c r="I101" s="88">
        <f t="shared" si="5"/>
        <v>67.909090909090907</v>
      </c>
    </row>
  </sheetData>
  <mergeCells count="2">
    <mergeCell ref="A1:D1"/>
    <mergeCell ref="A2:D2"/>
  </mergeCells>
  <pageMargins left="0.56999999999999995" right="0.2" top="0.21" bottom="0.25" header="0.17" footer="0.3"/>
  <pageSetup paperSize="9" scale="9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2"/>
  <sheetViews>
    <sheetView workbookViewId="0">
      <selection activeCell="AF7" sqref="AF7"/>
    </sheetView>
  </sheetViews>
  <sheetFormatPr defaultRowHeight="15" x14ac:dyDescent="0.25"/>
  <cols>
    <col min="1" max="1" width="4.42578125" style="3" bestFit="1" customWidth="1"/>
    <col min="2" max="2" width="34.28515625" style="1" customWidth="1"/>
    <col min="3" max="3" width="36.42578125" customWidth="1"/>
    <col min="4" max="4" width="24.140625" hidden="1" customWidth="1"/>
    <col min="5" max="5" width="10" hidden="1" customWidth="1"/>
    <col min="6" max="6" width="8.28515625" hidden="1" customWidth="1"/>
    <col min="7" max="7" width="12" customWidth="1"/>
    <col min="8" max="8" width="12.42578125" style="3" customWidth="1"/>
    <col min="9" max="9" width="11.5703125" style="3" customWidth="1"/>
    <col min="10" max="11" width="12.42578125" style="3" hidden="1" customWidth="1"/>
    <col min="12" max="12" width="13.42578125" style="3" hidden="1" customWidth="1"/>
    <col min="13" max="13" width="12.42578125" style="3" hidden="1" customWidth="1"/>
    <col min="14" max="14" width="11.5703125" hidden="1" customWidth="1"/>
    <col min="15" max="15" width="10.42578125" hidden="1" customWidth="1"/>
    <col min="16" max="16" width="20.28515625" hidden="1" customWidth="1"/>
    <col min="17" max="17" width="13.140625" hidden="1" customWidth="1"/>
    <col min="18" max="18" width="9" hidden="1" customWidth="1"/>
    <col min="19" max="19" width="11.5703125" hidden="1" customWidth="1"/>
    <col min="20" max="20" width="7.42578125" hidden="1" customWidth="1"/>
    <col min="21" max="21" width="10.85546875" hidden="1" customWidth="1"/>
    <col min="22" max="22" width="11" hidden="1" customWidth="1"/>
    <col min="23" max="23" width="13.42578125" hidden="1" customWidth="1"/>
    <col min="24" max="24" width="75.28515625" hidden="1" customWidth="1"/>
    <col min="25" max="25" width="11" hidden="1" customWidth="1"/>
    <col min="26" max="26" width="1.140625" hidden="1" customWidth="1"/>
    <col min="27" max="27" width="10" style="1" hidden="1" customWidth="1"/>
    <col min="28" max="28" width="22.85546875" hidden="1" customWidth="1"/>
    <col min="29" max="29" width="15.7109375" hidden="1" customWidth="1"/>
    <col min="30" max="30" width="8.5703125" customWidth="1"/>
    <col min="33" max="33" width="12.42578125" customWidth="1"/>
    <col min="34" max="34" width="17.140625" customWidth="1"/>
  </cols>
  <sheetData>
    <row r="1" spans="1:29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56"/>
    </row>
    <row r="2" spans="1:29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29" ht="15.75" x14ac:dyDescent="0.25">
      <c r="B3" s="65" t="s">
        <v>320</v>
      </c>
      <c r="E3" s="223"/>
    </row>
    <row r="4" spans="1:29" s="224" customFormat="1" ht="112.5" x14ac:dyDescent="0.25">
      <c r="A4" s="221" t="s">
        <v>309</v>
      </c>
      <c r="B4" s="48" t="s">
        <v>307</v>
      </c>
      <c r="C4" s="48" t="s">
        <v>306</v>
      </c>
      <c r="D4" s="48" t="s">
        <v>305</v>
      </c>
      <c r="E4" s="48" t="s">
        <v>308</v>
      </c>
      <c r="F4" s="48" t="s">
        <v>304</v>
      </c>
      <c r="G4" s="48" t="s">
        <v>652</v>
      </c>
      <c r="H4" s="48" t="s">
        <v>302</v>
      </c>
      <c r="I4" s="48" t="s">
        <v>301</v>
      </c>
      <c r="J4" s="48" t="s">
        <v>300</v>
      </c>
      <c r="K4" s="48" t="s">
        <v>651</v>
      </c>
      <c r="L4" s="48" t="s">
        <v>717</v>
      </c>
      <c r="M4" s="48" t="s">
        <v>718</v>
      </c>
      <c r="N4" s="48" t="s">
        <v>449</v>
      </c>
      <c r="O4" s="48" t="s">
        <v>450</v>
      </c>
      <c r="P4" s="48" t="s">
        <v>451</v>
      </c>
      <c r="Q4" s="48" t="s">
        <v>462</v>
      </c>
      <c r="R4" s="218" t="s">
        <v>298</v>
      </c>
      <c r="S4" s="241" t="s">
        <v>516</v>
      </c>
      <c r="T4" s="242"/>
      <c r="U4" s="243"/>
      <c r="V4" s="241" t="s">
        <v>457</v>
      </c>
      <c r="W4" s="243"/>
      <c r="X4" s="91" t="s">
        <v>456</v>
      </c>
      <c r="Y4" s="91" t="s">
        <v>872</v>
      </c>
      <c r="Z4" s="221" t="s">
        <v>640</v>
      </c>
      <c r="AA4" s="92" t="s">
        <v>469</v>
      </c>
      <c r="AB4" s="219" t="s">
        <v>889</v>
      </c>
      <c r="AC4" s="219" t="s">
        <v>890</v>
      </c>
    </row>
    <row r="5" spans="1:29" ht="22.5" x14ac:dyDescent="0.25">
      <c r="A5" s="222">
        <v>1</v>
      </c>
      <c r="B5" s="160" t="s">
        <v>388</v>
      </c>
      <c r="C5" s="4" t="s">
        <v>389</v>
      </c>
      <c r="D5" s="4" t="s">
        <v>390</v>
      </c>
      <c r="E5" s="4">
        <v>600473</v>
      </c>
      <c r="F5" s="4" t="s">
        <v>3</v>
      </c>
      <c r="G5" s="4" t="s">
        <v>261</v>
      </c>
      <c r="H5" s="4" t="s">
        <v>16</v>
      </c>
      <c r="I5" s="4" t="s">
        <v>15</v>
      </c>
      <c r="J5" s="6">
        <v>36541</v>
      </c>
      <c r="K5" s="4">
        <v>9929640341</v>
      </c>
      <c r="L5" s="4">
        <v>9981303474</v>
      </c>
      <c r="M5" s="4">
        <v>7878595936</v>
      </c>
      <c r="N5" s="24">
        <v>44874</v>
      </c>
      <c r="O5" s="11">
        <v>44874</v>
      </c>
      <c r="P5" s="12" t="s">
        <v>455</v>
      </c>
      <c r="Q5" s="63">
        <v>760737540184</v>
      </c>
      <c r="R5" s="77" t="s">
        <v>30</v>
      </c>
      <c r="S5" s="13" t="s">
        <v>484</v>
      </c>
      <c r="T5" s="13" t="s">
        <v>489</v>
      </c>
      <c r="U5" s="13" t="s">
        <v>490</v>
      </c>
      <c r="V5" s="13" t="s">
        <v>491</v>
      </c>
      <c r="W5" s="13" t="s">
        <v>492</v>
      </c>
      <c r="X5" s="13" t="s">
        <v>664</v>
      </c>
      <c r="Y5" s="13" t="s">
        <v>873</v>
      </c>
      <c r="Z5" s="13" t="s">
        <v>613</v>
      </c>
      <c r="AA5" s="73">
        <f>1155/1650*100</f>
        <v>70</v>
      </c>
      <c r="AB5" s="184" t="s">
        <v>920</v>
      </c>
      <c r="AC5" s="184" t="s">
        <v>919</v>
      </c>
    </row>
    <row r="6" spans="1:29" ht="22.5" x14ac:dyDescent="0.25">
      <c r="A6" s="222">
        <v>2</v>
      </c>
      <c r="B6" s="160" t="s">
        <v>374</v>
      </c>
      <c r="C6" s="4" t="s">
        <v>375</v>
      </c>
      <c r="D6" s="4" t="s">
        <v>376</v>
      </c>
      <c r="E6" s="4">
        <v>600465</v>
      </c>
      <c r="F6" s="4" t="s">
        <v>3</v>
      </c>
      <c r="G6" s="4" t="s">
        <v>49</v>
      </c>
      <c r="H6" s="4"/>
      <c r="I6" s="4" t="s">
        <v>48</v>
      </c>
      <c r="J6" s="6">
        <v>37090</v>
      </c>
      <c r="K6" s="4">
        <v>9252119044</v>
      </c>
      <c r="L6" s="4">
        <v>9462104674</v>
      </c>
      <c r="M6" s="4">
        <v>7878582914</v>
      </c>
      <c r="N6" s="24">
        <v>44872</v>
      </c>
      <c r="O6" s="11">
        <v>44872</v>
      </c>
      <c r="P6" s="12" t="s">
        <v>455</v>
      </c>
      <c r="Q6" s="63">
        <v>894678267886</v>
      </c>
      <c r="R6" s="77" t="s">
        <v>98</v>
      </c>
      <c r="S6" s="13" t="s">
        <v>527</v>
      </c>
      <c r="T6" s="13" t="s">
        <v>517</v>
      </c>
      <c r="U6" s="13" t="s">
        <v>500</v>
      </c>
      <c r="V6" s="13" t="s">
        <v>517</v>
      </c>
      <c r="W6" s="13" t="s">
        <v>720</v>
      </c>
      <c r="X6" s="13" t="s">
        <v>644</v>
      </c>
      <c r="Y6" s="13" t="s">
        <v>873</v>
      </c>
      <c r="Z6" s="13" t="s">
        <v>603</v>
      </c>
      <c r="AA6" s="73">
        <f>1085/1900*100</f>
        <v>57.10526315789474</v>
      </c>
      <c r="AB6" s="184" t="s">
        <v>892</v>
      </c>
      <c r="AC6" s="184" t="s">
        <v>891</v>
      </c>
    </row>
    <row r="7" spans="1:29" ht="22.5" x14ac:dyDescent="0.25">
      <c r="A7" s="222">
        <v>3</v>
      </c>
      <c r="B7" s="160" t="s">
        <v>220</v>
      </c>
      <c r="C7" s="4" t="s">
        <v>219</v>
      </c>
      <c r="D7" s="4" t="s">
        <v>218</v>
      </c>
      <c r="E7" s="4">
        <v>602066</v>
      </c>
      <c r="F7" s="4" t="s">
        <v>3</v>
      </c>
      <c r="G7" s="4" t="s">
        <v>32</v>
      </c>
      <c r="H7" s="4"/>
      <c r="I7" s="4" t="s">
        <v>31</v>
      </c>
      <c r="J7" s="6">
        <v>34885</v>
      </c>
      <c r="K7" s="84">
        <v>7023648871</v>
      </c>
      <c r="L7" s="4">
        <v>6367011544</v>
      </c>
      <c r="M7" s="4">
        <v>9057044190</v>
      </c>
      <c r="N7" s="24">
        <v>44848</v>
      </c>
      <c r="O7" s="11">
        <v>44848</v>
      </c>
      <c r="P7" s="12" t="s">
        <v>318</v>
      </c>
      <c r="Q7" s="63">
        <v>896392207127</v>
      </c>
      <c r="R7" s="77" t="s">
        <v>98</v>
      </c>
      <c r="S7" s="13" t="s">
        <v>480</v>
      </c>
      <c r="T7" s="13" t="s">
        <v>478</v>
      </c>
      <c r="U7" s="13" t="s">
        <v>479</v>
      </c>
      <c r="V7" s="13" t="s">
        <v>534</v>
      </c>
      <c r="W7" s="13" t="s">
        <v>720</v>
      </c>
      <c r="X7" s="13" t="s">
        <v>558</v>
      </c>
      <c r="Y7" s="13" t="s">
        <v>873</v>
      </c>
      <c r="Z7" s="13" t="s">
        <v>506</v>
      </c>
      <c r="AA7" s="73">
        <f>1050/1900*100</f>
        <v>55.26315789473685</v>
      </c>
      <c r="AB7" s="184" t="s">
        <v>892</v>
      </c>
      <c r="AC7" s="184" t="s">
        <v>891</v>
      </c>
    </row>
    <row r="8" spans="1:29" x14ac:dyDescent="0.25">
      <c r="A8" s="222">
        <v>4</v>
      </c>
      <c r="B8" s="160" t="s">
        <v>380</v>
      </c>
      <c r="C8" s="4" t="s">
        <v>381</v>
      </c>
      <c r="D8" s="4" t="s">
        <v>382</v>
      </c>
      <c r="E8" s="4">
        <v>738250</v>
      </c>
      <c r="F8" s="4" t="s">
        <v>3</v>
      </c>
      <c r="G8" s="4" t="s">
        <v>49</v>
      </c>
      <c r="H8" s="4"/>
      <c r="I8" s="4" t="s">
        <v>48</v>
      </c>
      <c r="J8" s="6">
        <v>35859</v>
      </c>
      <c r="K8" s="4">
        <v>7742476655</v>
      </c>
      <c r="L8" s="4">
        <v>9166587166</v>
      </c>
      <c r="M8" s="4">
        <v>8387889910</v>
      </c>
      <c r="N8" s="24">
        <v>44872</v>
      </c>
      <c r="O8" s="11">
        <v>44872</v>
      </c>
      <c r="P8" s="12" t="s">
        <v>455</v>
      </c>
      <c r="Q8" s="63">
        <v>706224224211</v>
      </c>
      <c r="R8" s="77" t="s">
        <v>98</v>
      </c>
      <c r="S8" s="13" t="s">
        <v>507</v>
      </c>
      <c r="T8" s="13" t="s">
        <v>478</v>
      </c>
      <c r="U8" s="13" t="s">
        <v>479</v>
      </c>
      <c r="V8" s="13" t="s">
        <v>478</v>
      </c>
      <c r="W8" s="13" t="s">
        <v>720</v>
      </c>
      <c r="X8" s="13" t="s">
        <v>643</v>
      </c>
      <c r="Y8" s="13" t="s">
        <v>874</v>
      </c>
      <c r="Z8" s="13" t="s">
        <v>604</v>
      </c>
      <c r="AA8" s="73">
        <f>824/1800*100</f>
        <v>45.777777777777779</v>
      </c>
      <c r="AB8" s="184" t="s">
        <v>893</v>
      </c>
      <c r="AC8" s="184" t="s">
        <v>894</v>
      </c>
    </row>
    <row r="9" spans="1:29" x14ac:dyDescent="0.25">
      <c r="A9" s="222">
        <v>5</v>
      </c>
      <c r="B9" s="160" t="s">
        <v>415</v>
      </c>
      <c r="C9" s="4" t="s">
        <v>416</v>
      </c>
      <c r="D9" s="4" t="s">
        <v>417</v>
      </c>
      <c r="E9" s="4">
        <v>743123</v>
      </c>
      <c r="F9" s="4" t="s">
        <v>3</v>
      </c>
      <c r="G9" s="4" t="s">
        <v>37</v>
      </c>
      <c r="H9" s="4"/>
      <c r="I9" s="4" t="s">
        <v>36</v>
      </c>
      <c r="J9" s="6">
        <v>36693</v>
      </c>
      <c r="K9" s="4">
        <v>9166927640</v>
      </c>
      <c r="L9" s="4">
        <v>9950868051</v>
      </c>
      <c r="M9" s="4" t="s">
        <v>674</v>
      </c>
      <c r="N9" s="24">
        <v>44874</v>
      </c>
      <c r="O9" s="11">
        <v>44874</v>
      </c>
      <c r="P9" s="12" t="s">
        <v>455</v>
      </c>
      <c r="Q9" s="63">
        <v>530473938700</v>
      </c>
      <c r="R9" s="77" t="s">
        <v>30</v>
      </c>
      <c r="S9" s="13" t="s">
        <v>484</v>
      </c>
      <c r="T9" s="13" t="s">
        <v>489</v>
      </c>
      <c r="U9" s="13" t="s">
        <v>490</v>
      </c>
      <c r="V9" s="13" t="s">
        <v>491</v>
      </c>
      <c r="W9" s="13" t="s">
        <v>492</v>
      </c>
      <c r="X9" s="13" t="s">
        <v>641</v>
      </c>
      <c r="Y9" s="13" t="s">
        <v>875</v>
      </c>
      <c r="Z9" s="13" t="s">
        <v>606</v>
      </c>
      <c r="AA9" s="73">
        <f>1114/2025*100</f>
        <v>55.012345679012341</v>
      </c>
      <c r="AB9" s="184" t="s">
        <v>895</v>
      </c>
      <c r="AC9" s="184" t="s">
        <v>894</v>
      </c>
    </row>
    <row r="10" spans="1:29" ht="22.5" x14ac:dyDescent="0.25">
      <c r="A10" s="222">
        <v>6</v>
      </c>
      <c r="B10" s="160" t="s">
        <v>91</v>
      </c>
      <c r="C10" s="4" t="s">
        <v>90</v>
      </c>
      <c r="D10" s="4" t="s">
        <v>89</v>
      </c>
      <c r="E10" s="4">
        <v>603754</v>
      </c>
      <c r="F10" s="4" t="s">
        <v>3</v>
      </c>
      <c r="G10" s="4" t="s">
        <v>2</v>
      </c>
      <c r="H10" s="4"/>
      <c r="I10" s="4" t="s">
        <v>15</v>
      </c>
      <c r="J10" s="6">
        <v>36383</v>
      </c>
      <c r="K10" s="4">
        <v>7976534944</v>
      </c>
      <c r="L10" s="4">
        <v>9460536480</v>
      </c>
      <c r="M10" s="4">
        <v>9414732005</v>
      </c>
      <c r="N10" s="24">
        <v>44853</v>
      </c>
      <c r="O10" s="11">
        <v>44853</v>
      </c>
      <c r="P10" s="12" t="s">
        <v>318</v>
      </c>
      <c r="Q10" s="63">
        <v>597895181465</v>
      </c>
      <c r="R10" s="77" t="s">
        <v>30</v>
      </c>
      <c r="S10" s="13" t="s">
        <v>484</v>
      </c>
      <c r="T10" s="13" t="s">
        <v>489</v>
      </c>
      <c r="U10" s="13" t="s">
        <v>490</v>
      </c>
      <c r="V10" s="13" t="s">
        <v>491</v>
      </c>
      <c r="W10" s="13" t="s">
        <v>492</v>
      </c>
      <c r="X10" s="13" t="s">
        <v>691</v>
      </c>
      <c r="Y10" s="13" t="s">
        <v>873</v>
      </c>
      <c r="Z10" s="13" t="s">
        <v>597</v>
      </c>
      <c r="AA10" s="73">
        <f>1315/2125*100</f>
        <v>61.882352941176464</v>
      </c>
      <c r="AB10" s="184" t="s">
        <v>896</v>
      </c>
      <c r="AC10" s="184" t="s">
        <v>891</v>
      </c>
    </row>
    <row r="11" spans="1:29" ht="22.5" x14ac:dyDescent="0.25">
      <c r="A11" s="222">
        <v>7</v>
      </c>
      <c r="B11" s="160" t="s">
        <v>394</v>
      </c>
      <c r="C11" s="4" t="s">
        <v>395</v>
      </c>
      <c r="D11" s="4" t="s">
        <v>396</v>
      </c>
      <c r="E11" s="4">
        <v>601721</v>
      </c>
      <c r="F11" s="4" t="s">
        <v>3</v>
      </c>
      <c r="G11" s="4" t="s">
        <v>8</v>
      </c>
      <c r="H11" s="4"/>
      <c r="I11" s="4" t="s">
        <v>15</v>
      </c>
      <c r="J11" s="6">
        <v>36149</v>
      </c>
      <c r="K11" s="4">
        <v>8000766101</v>
      </c>
      <c r="L11" s="4">
        <v>8561915415</v>
      </c>
      <c r="M11" s="4">
        <v>9799878353</v>
      </c>
      <c r="N11" s="24">
        <v>44874</v>
      </c>
      <c r="O11" s="11">
        <v>44874</v>
      </c>
      <c r="P11" s="12" t="s">
        <v>455</v>
      </c>
      <c r="Q11" s="63">
        <v>845602337950</v>
      </c>
      <c r="R11" s="77" t="s">
        <v>30</v>
      </c>
      <c r="S11" s="13" t="s">
        <v>484</v>
      </c>
      <c r="T11" s="13" t="s">
        <v>489</v>
      </c>
      <c r="U11" s="13" t="s">
        <v>490</v>
      </c>
      <c r="V11" s="13" t="s">
        <v>491</v>
      </c>
      <c r="W11" s="13" t="s">
        <v>492</v>
      </c>
      <c r="X11" s="13" t="s">
        <v>657</v>
      </c>
      <c r="Y11" s="13" t="s">
        <v>873</v>
      </c>
      <c r="Z11" s="13" t="s">
        <v>610</v>
      </c>
      <c r="AA11" s="73">
        <f>1454/2125*100</f>
        <v>68.423529411764704</v>
      </c>
      <c r="AB11" s="184" t="s">
        <v>892</v>
      </c>
      <c r="AC11" s="184" t="s">
        <v>891</v>
      </c>
    </row>
    <row r="12" spans="1:29" ht="22.5" x14ac:dyDescent="0.25">
      <c r="A12" s="222">
        <v>8</v>
      </c>
      <c r="B12" s="160" t="s">
        <v>846</v>
      </c>
      <c r="C12" s="4" t="s">
        <v>252</v>
      </c>
      <c r="D12" s="4" t="s">
        <v>251</v>
      </c>
      <c r="E12" s="4">
        <v>600573</v>
      </c>
      <c r="F12" s="4" t="s">
        <v>3</v>
      </c>
      <c r="G12" s="4" t="s">
        <v>17</v>
      </c>
      <c r="H12" s="4" t="s">
        <v>250</v>
      </c>
      <c r="I12" s="4" t="s">
        <v>15</v>
      </c>
      <c r="J12" s="6">
        <v>35049</v>
      </c>
      <c r="K12" s="4">
        <v>9413982755</v>
      </c>
      <c r="L12" s="4">
        <v>8824129713</v>
      </c>
      <c r="M12" s="4">
        <v>9461272598</v>
      </c>
      <c r="N12" s="24">
        <v>44865</v>
      </c>
      <c r="O12" s="11">
        <v>44865</v>
      </c>
      <c r="P12" s="12" t="s">
        <v>318</v>
      </c>
      <c r="Q12" s="63">
        <v>486338061331</v>
      </c>
      <c r="R12" s="77" t="s">
        <v>98</v>
      </c>
      <c r="S12" s="13" t="s">
        <v>480</v>
      </c>
      <c r="T12" s="13" t="s">
        <v>478</v>
      </c>
      <c r="U12" s="13" t="s">
        <v>496</v>
      </c>
      <c r="V12" s="13" t="s">
        <v>534</v>
      </c>
      <c r="W12" s="13" t="s">
        <v>720</v>
      </c>
      <c r="X12" s="13" t="s">
        <v>703</v>
      </c>
      <c r="Y12" s="13" t="s">
        <v>873</v>
      </c>
      <c r="Z12" s="13" t="s">
        <v>588</v>
      </c>
      <c r="AA12" s="73">
        <f>996/1900*100</f>
        <v>52.421052631578945</v>
      </c>
      <c r="AB12" s="184" t="s">
        <v>892</v>
      </c>
      <c r="AC12" s="184" t="s">
        <v>891</v>
      </c>
    </row>
    <row r="13" spans="1:29" ht="22.5" x14ac:dyDescent="0.25">
      <c r="A13" s="222">
        <v>9</v>
      </c>
      <c r="B13" s="160" t="s">
        <v>371</v>
      </c>
      <c r="C13" s="4" t="s">
        <v>372</v>
      </c>
      <c r="D13" s="4" t="s">
        <v>373</v>
      </c>
      <c r="E13" s="4">
        <v>577158</v>
      </c>
      <c r="F13" s="4" t="s">
        <v>3</v>
      </c>
      <c r="G13" s="4" t="s">
        <v>49</v>
      </c>
      <c r="H13" s="4"/>
      <c r="I13" s="4" t="s">
        <v>48</v>
      </c>
      <c r="J13" s="6">
        <v>35284</v>
      </c>
      <c r="K13" s="4">
        <v>8619692902</v>
      </c>
      <c r="L13" s="4">
        <v>9602684653</v>
      </c>
      <c r="M13" s="4">
        <v>9610050355</v>
      </c>
      <c r="N13" s="11">
        <v>44875</v>
      </c>
      <c r="O13" s="11">
        <v>44875</v>
      </c>
      <c r="P13" s="12" t="s">
        <v>455</v>
      </c>
      <c r="Q13" s="63">
        <v>933310218311</v>
      </c>
      <c r="R13" s="77" t="s">
        <v>98</v>
      </c>
      <c r="S13" s="13" t="s">
        <v>480</v>
      </c>
      <c r="T13" s="13" t="s">
        <v>495</v>
      </c>
      <c r="U13" s="13" t="s">
        <v>616</v>
      </c>
      <c r="V13" s="13" t="s">
        <v>534</v>
      </c>
      <c r="W13" s="13" t="s">
        <v>496</v>
      </c>
      <c r="X13" s="13" t="s">
        <v>671</v>
      </c>
      <c r="Y13" s="13" t="s">
        <v>873</v>
      </c>
      <c r="Z13" s="13" t="s">
        <v>670</v>
      </c>
      <c r="AA13" s="73">
        <f>899/1900*100</f>
        <v>47.315789473684212</v>
      </c>
      <c r="AB13" s="184" t="s">
        <v>892</v>
      </c>
      <c r="AC13" s="184" t="s">
        <v>891</v>
      </c>
    </row>
    <row r="14" spans="1:29" ht="22.5" x14ac:dyDescent="0.25">
      <c r="A14" s="222">
        <v>10</v>
      </c>
      <c r="B14" s="160" t="s">
        <v>232</v>
      </c>
      <c r="C14" s="4" t="s">
        <v>231</v>
      </c>
      <c r="D14" s="4" t="s">
        <v>134</v>
      </c>
      <c r="E14" s="4">
        <v>575177</v>
      </c>
      <c r="F14" s="4" t="s">
        <v>3</v>
      </c>
      <c r="G14" s="4" t="s">
        <v>8</v>
      </c>
      <c r="H14" s="4"/>
      <c r="I14" s="4" t="s">
        <v>15</v>
      </c>
      <c r="J14" s="6">
        <v>35045</v>
      </c>
      <c r="K14" s="4">
        <v>9829349155</v>
      </c>
      <c r="L14" s="4">
        <v>9799780081</v>
      </c>
      <c r="M14" s="4">
        <v>9829245110</v>
      </c>
      <c r="N14" s="24">
        <v>44848</v>
      </c>
      <c r="O14" s="11">
        <v>44848</v>
      </c>
      <c r="P14" s="12" t="s">
        <v>318</v>
      </c>
      <c r="Q14" s="63">
        <v>400120852059</v>
      </c>
      <c r="R14" s="77" t="s">
        <v>98</v>
      </c>
      <c r="S14" s="13" t="s">
        <v>480</v>
      </c>
      <c r="T14" s="13" t="s">
        <v>495</v>
      </c>
      <c r="U14" s="13" t="s">
        <v>479</v>
      </c>
      <c r="V14" s="13" t="s">
        <v>534</v>
      </c>
      <c r="W14" s="13" t="s">
        <v>720</v>
      </c>
      <c r="X14" s="13" t="s">
        <v>726</v>
      </c>
      <c r="Y14" s="13" t="s">
        <v>873</v>
      </c>
      <c r="Z14" s="13" t="s">
        <v>554</v>
      </c>
      <c r="AA14" s="73">
        <f>980/1800*100</f>
        <v>54.444444444444443</v>
      </c>
      <c r="AB14" s="184" t="s">
        <v>923</v>
      </c>
      <c r="AC14" s="184" t="s">
        <v>917</v>
      </c>
    </row>
    <row r="15" spans="1:29" x14ac:dyDescent="0.25">
      <c r="A15" s="222">
        <v>11</v>
      </c>
      <c r="B15" s="160" t="s">
        <v>350</v>
      </c>
      <c r="C15" s="4" t="s">
        <v>351</v>
      </c>
      <c r="D15" s="4" t="s">
        <v>352</v>
      </c>
      <c r="E15" s="4">
        <v>575244</v>
      </c>
      <c r="F15" s="4" t="s">
        <v>3</v>
      </c>
      <c r="G15" s="4" t="s">
        <v>8</v>
      </c>
      <c r="H15" s="4"/>
      <c r="I15" s="4" t="s">
        <v>7</v>
      </c>
      <c r="J15" s="6">
        <v>36223</v>
      </c>
      <c r="K15" s="4">
        <v>8306031102</v>
      </c>
      <c r="L15" s="4">
        <v>8058597830</v>
      </c>
      <c r="M15" s="4">
        <v>9414575434</v>
      </c>
      <c r="N15" s="24">
        <v>44872</v>
      </c>
      <c r="O15" s="11">
        <v>44872</v>
      </c>
      <c r="P15" s="12" t="s">
        <v>455</v>
      </c>
      <c r="Q15" s="63">
        <v>710293848542</v>
      </c>
      <c r="R15" s="77" t="s">
        <v>98</v>
      </c>
      <c r="S15" s="13" t="s">
        <v>480</v>
      </c>
      <c r="T15" s="13" t="s">
        <v>478</v>
      </c>
      <c r="U15" s="13" t="s">
        <v>500</v>
      </c>
      <c r="V15" s="13" t="s">
        <v>534</v>
      </c>
      <c r="W15" s="13" t="s">
        <v>720</v>
      </c>
      <c r="X15" s="13" t="s">
        <v>662</v>
      </c>
      <c r="Y15" s="13" t="s">
        <v>876</v>
      </c>
      <c r="Z15" s="13" t="s">
        <v>615</v>
      </c>
      <c r="AA15" s="73">
        <f>1027/1800*100</f>
        <v>57.055555555555557</v>
      </c>
      <c r="AB15" s="184" t="s">
        <v>918</v>
      </c>
      <c r="AC15" s="184" t="s">
        <v>917</v>
      </c>
    </row>
    <row r="16" spans="1:29" ht="22.5" x14ac:dyDescent="0.25">
      <c r="A16" s="222">
        <v>12</v>
      </c>
      <c r="B16" s="160" t="s">
        <v>403</v>
      </c>
      <c r="C16" s="4" t="s">
        <v>404</v>
      </c>
      <c r="D16" s="4" t="s">
        <v>405</v>
      </c>
      <c r="E16" s="4">
        <v>602460</v>
      </c>
      <c r="F16" s="4" t="s">
        <v>3</v>
      </c>
      <c r="G16" s="4" t="s">
        <v>8</v>
      </c>
      <c r="H16" s="4"/>
      <c r="I16" s="4" t="s">
        <v>7</v>
      </c>
      <c r="J16" s="6">
        <v>36527</v>
      </c>
      <c r="K16" s="4">
        <v>8529388751</v>
      </c>
      <c r="L16" s="4">
        <v>6376388751</v>
      </c>
      <c r="M16" s="4">
        <v>9929824940</v>
      </c>
      <c r="N16" s="11">
        <v>44875</v>
      </c>
      <c r="O16" s="11">
        <v>44875</v>
      </c>
      <c r="P16" s="12" t="s">
        <v>455</v>
      </c>
      <c r="Q16" s="63">
        <v>467355757137</v>
      </c>
      <c r="R16" s="77" t="s">
        <v>30</v>
      </c>
      <c r="S16" s="13" t="s">
        <v>483</v>
      </c>
      <c r="T16" s="13" t="s">
        <v>484</v>
      </c>
      <c r="U16" s="13" t="s">
        <v>485</v>
      </c>
      <c r="V16" s="13" t="s">
        <v>485</v>
      </c>
      <c r="W16" s="13" t="s">
        <v>483</v>
      </c>
      <c r="X16" s="13" t="s">
        <v>667</v>
      </c>
      <c r="Y16" s="13" t="s">
        <v>873</v>
      </c>
      <c r="Z16" s="13" t="s">
        <v>473</v>
      </c>
      <c r="AA16" s="73">
        <f>1439/2125*100</f>
        <v>67.71764705882353</v>
      </c>
      <c r="AB16" s="184" t="s">
        <v>892</v>
      </c>
      <c r="AC16" s="184" t="s">
        <v>891</v>
      </c>
    </row>
    <row r="17" spans="1:29" x14ac:dyDescent="0.25">
      <c r="A17" s="222">
        <v>13</v>
      </c>
      <c r="B17" s="160" t="s">
        <v>125</v>
      </c>
      <c r="C17" s="4" t="s">
        <v>124</v>
      </c>
      <c r="D17" s="4" t="s">
        <v>123</v>
      </c>
      <c r="E17" s="4">
        <v>574955</v>
      </c>
      <c r="F17" s="4" t="s">
        <v>3</v>
      </c>
      <c r="G17" s="4" t="s">
        <v>49</v>
      </c>
      <c r="H17" s="4"/>
      <c r="I17" s="4" t="s">
        <v>48</v>
      </c>
      <c r="J17" s="6">
        <v>36347</v>
      </c>
      <c r="K17" s="4">
        <v>9351557300</v>
      </c>
      <c r="L17" s="4">
        <v>9672599024</v>
      </c>
      <c r="M17" s="4">
        <v>9509705810</v>
      </c>
      <c r="N17" s="24">
        <v>44854</v>
      </c>
      <c r="O17" s="11">
        <v>44854</v>
      </c>
      <c r="P17" s="12" t="s">
        <v>318</v>
      </c>
      <c r="Q17" s="63">
        <v>536574107048</v>
      </c>
      <c r="R17" s="77" t="s">
        <v>98</v>
      </c>
      <c r="S17" s="13" t="s">
        <v>527</v>
      </c>
      <c r="T17" s="13" t="s">
        <v>495</v>
      </c>
      <c r="U17" s="13" t="s">
        <v>500</v>
      </c>
      <c r="V17" s="87" t="s">
        <v>500</v>
      </c>
      <c r="W17" s="13" t="s">
        <v>720</v>
      </c>
      <c r="X17" s="13" t="s">
        <v>684</v>
      </c>
      <c r="Y17" s="13" t="s">
        <v>876</v>
      </c>
      <c r="Z17" s="13" t="s">
        <v>593</v>
      </c>
      <c r="AA17" s="73">
        <f>1100/1800*100</f>
        <v>61.111111111111114</v>
      </c>
      <c r="AB17" s="184" t="s">
        <v>918</v>
      </c>
      <c r="AC17" s="184" t="s">
        <v>917</v>
      </c>
    </row>
    <row r="18" spans="1:29" x14ac:dyDescent="0.25">
      <c r="A18" s="222">
        <v>14</v>
      </c>
      <c r="B18" s="160" t="s">
        <v>397</v>
      </c>
      <c r="C18" s="4" t="s">
        <v>398</v>
      </c>
      <c r="D18" s="4" t="s">
        <v>399</v>
      </c>
      <c r="E18" s="4">
        <v>601353</v>
      </c>
      <c r="F18" s="4" t="s">
        <v>3</v>
      </c>
      <c r="G18" s="4" t="s">
        <v>8</v>
      </c>
      <c r="H18" s="4"/>
      <c r="I18" s="4" t="s">
        <v>7</v>
      </c>
      <c r="J18" s="6">
        <v>36080</v>
      </c>
      <c r="K18" s="4">
        <v>7014721990</v>
      </c>
      <c r="L18" s="4">
        <v>9461390063</v>
      </c>
      <c r="M18" s="4">
        <v>9799122103</v>
      </c>
      <c r="N18" s="24">
        <v>44874</v>
      </c>
      <c r="O18" s="11">
        <v>44874</v>
      </c>
      <c r="P18" s="12" t="s">
        <v>455</v>
      </c>
      <c r="Q18" s="62">
        <v>336297756749</v>
      </c>
      <c r="R18" s="78" t="s">
        <v>30</v>
      </c>
      <c r="S18" s="13" t="s">
        <v>483</v>
      </c>
      <c r="T18" s="13" t="s">
        <v>484</v>
      </c>
      <c r="U18" s="13" t="s">
        <v>485</v>
      </c>
      <c r="V18" s="13" t="s">
        <v>464</v>
      </c>
      <c r="W18" s="13" t="s">
        <v>463</v>
      </c>
      <c r="X18" s="13" t="s">
        <v>658</v>
      </c>
      <c r="Y18" s="13" t="s">
        <v>873</v>
      </c>
      <c r="Z18" s="13" t="s">
        <v>608</v>
      </c>
      <c r="AA18" s="73">
        <f>1365/2125*100</f>
        <v>64.235294117647058</v>
      </c>
      <c r="AB18" s="184" t="s">
        <v>906</v>
      </c>
      <c r="AC18" s="184" t="s">
        <v>891</v>
      </c>
    </row>
    <row r="19" spans="1:29" ht="22.5" x14ac:dyDescent="0.25">
      <c r="A19" s="222">
        <v>15</v>
      </c>
      <c r="B19" s="160" t="s">
        <v>222</v>
      </c>
      <c r="C19" s="4" t="s">
        <v>221</v>
      </c>
      <c r="D19" s="4" t="s">
        <v>12</v>
      </c>
      <c r="E19" s="4">
        <v>601296</v>
      </c>
      <c r="F19" s="4" t="s">
        <v>3</v>
      </c>
      <c r="G19" s="4" t="s">
        <v>2</v>
      </c>
      <c r="H19" s="4"/>
      <c r="I19" s="4" t="s">
        <v>1</v>
      </c>
      <c r="J19" s="6">
        <v>36571</v>
      </c>
      <c r="K19" s="4">
        <v>7852076967</v>
      </c>
      <c r="L19" s="4">
        <v>7742487488</v>
      </c>
      <c r="M19" s="4">
        <v>8107200208</v>
      </c>
      <c r="N19" s="24">
        <v>44849</v>
      </c>
      <c r="O19" s="11">
        <v>44849</v>
      </c>
      <c r="P19" s="12" t="s">
        <v>318</v>
      </c>
      <c r="Q19" s="63">
        <v>539786812980</v>
      </c>
      <c r="R19" s="77" t="s">
        <v>98</v>
      </c>
      <c r="S19" s="13" t="s">
        <v>480</v>
      </c>
      <c r="T19" s="13" t="s">
        <v>495</v>
      </c>
      <c r="U19" s="13" t="s">
        <v>479</v>
      </c>
      <c r="V19" s="13" t="s">
        <v>534</v>
      </c>
      <c r="W19" s="13" t="s">
        <v>720</v>
      </c>
      <c r="X19" s="13" t="s">
        <v>552</v>
      </c>
      <c r="Y19" s="13" t="s">
        <v>873</v>
      </c>
      <c r="Z19" s="13" t="s">
        <v>551</v>
      </c>
      <c r="AA19" s="73">
        <f>1111/1900*100</f>
        <v>58.473684210526308</v>
      </c>
      <c r="AB19" s="184" t="s">
        <v>892</v>
      </c>
      <c r="AC19" s="184" t="s">
        <v>891</v>
      </c>
    </row>
    <row r="20" spans="1:29" ht="22.5" x14ac:dyDescent="0.25">
      <c r="A20" s="222">
        <v>16</v>
      </c>
      <c r="B20" s="160" t="s">
        <v>26</v>
      </c>
      <c r="C20" s="4" t="s">
        <v>25</v>
      </c>
      <c r="D20" s="4" t="s">
        <v>24</v>
      </c>
      <c r="E20" s="4">
        <v>600808</v>
      </c>
      <c r="F20" s="4" t="s">
        <v>3</v>
      </c>
      <c r="G20" s="4" t="s">
        <v>2</v>
      </c>
      <c r="H20" s="4" t="s">
        <v>16</v>
      </c>
      <c r="I20" s="4" t="s">
        <v>15</v>
      </c>
      <c r="J20" s="6">
        <v>36838</v>
      </c>
      <c r="K20" s="4">
        <v>8290516908</v>
      </c>
      <c r="L20" s="4">
        <v>8094969968</v>
      </c>
      <c r="M20" s="4">
        <v>9929687612</v>
      </c>
      <c r="N20" s="24">
        <v>44849</v>
      </c>
      <c r="O20" s="11">
        <v>44849</v>
      </c>
      <c r="P20" s="12" t="s">
        <v>318</v>
      </c>
      <c r="Q20" s="63">
        <v>426269852805</v>
      </c>
      <c r="R20" s="77" t="s">
        <v>722</v>
      </c>
      <c r="S20" s="77" t="s">
        <v>722</v>
      </c>
      <c r="T20" s="77" t="s">
        <v>722</v>
      </c>
      <c r="U20" s="77" t="s">
        <v>722</v>
      </c>
      <c r="V20" s="12" t="s">
        <v>723</v>
      </c>
      <c r="W20" s="12" t="s">
        <v>724</v>
      </c>
      <c r="X20" s="13" t="s">
        <v>544</v>
      </c>
      <c r="Y20" s="13" t="s">
        <v>873</v>
      </c>
      <c r="Z20" s="13" t="s">
        <v>543</v>
      </c>
      <c r="AA20" s="73">
        <f>1421/2100*100</f>
        <v>67.666666666666657</v>
      </c>
      <c r="AB20" s="184" t="s">
        <v>921</v>
      </c>
      <c r="AC20" s="184" t="s">
        <v>891</v>
      </c>
    </row>
    <row r="21" spans="1:29" x14ac:dyDescent="0.25">
      <c r="A21" s="222">
        <v>17</v>
      </c>
      <c r="B21" s="160" t="s">
        <v>47</v>
      </c>
      <c r="C21" s="4" t="s">
        <v>46</v>
      </c>
      <c r="D21" s="4" t="s">
        <v>45</v>
      </c>
      <c r="E21" s="4">
        <v>835528</v>
      </c>
      <c r="F21" s="4" t="s">
        <v>3</v>
      </c>
      <c r="G21" s="4" t="s">
        <v>2</v>
      </c>
      <c r="H21" s="4" t="s">
        <v>16</v>
      </c>
      <c r="I21" s="4" t="s">
        <v>1</v>
      </c>
      <c r="J21" s="6">
        <v>36643</v>
      </c>
      <c r="K21" s="4">
        <v>9602669890</v>
      </c>
      <c r="L21" s="4">
        <v>9828743890</v>
      </c>
      <c r="M21" s="4" t="s">
        <v>674</v>
      </c>
      <c r="N21" s="24">
        <v>44848</v>
      </c>
      <c r="O21" s="11">
        <v>44848</v>
      </c>
      <c r="P21" s="12" t="s">
        <v>318</v>
      </c>
      <c r="Q21" s="63">
        <v>214915037655</v>
      </c>
      <c r="R21" s="77" t="s">
        <v>30</v>
      </c>
      <c r="S21" s="13" t="s">
        <v>483</v>
      </c>
      <c r="T21" s="13" t="s">
        <v>484</v>
      </c>
      <c r="U21" s="13" t="s">
        <v>485</v>
      </c>
      <c r="V21" s="13" t="s">
        <v>485</v>
      </c>
      <c r="W21" s="13" t="s">
        <v>484</v>
      </c>
      <c r="X21" s="13" t="s">
        <v>530</v>
      </c>
      <c r="Y21" s="13" t="s">
        <v>878</v>
      </c>
      <c r="Z21" s="13" t="s">
        <v>531</v>
      </c>
      <c r="AA21" s="73">
        <f>1600/2125*100</f>
        <v>75.294117647058826</v>
      </c>
      <c r="AB21" s="184" t="s">
        <v>899</v>
      </c>
      <c r="AC21" s="184" t="s">
        <v>891</v>
      </c>
    </row>
    <row r="22" spans="1:29" ht="22.5" x14ac:dyDescent="0.25">
      <c r="A22" s="222">
        <v>18</v>
      </c>
      <c r="B22" s="160" t="s">
        <v>729</v>
      </c>
      <c r="C22" s="4" t="s">
        <v>369</v>
      </c>
      <c r="D22" s="4" t="s">
        <v>370</v>
      </c>
      <c r="E22" s="4">
        <v>711031</v>
      </c>
      <c r="F22" s="4" t="s">
        <v>3</v>
      </c>
      <c r="G22" s="4" t="s">
        <v>37</v>
      </c>
      <c r="H22" s="4"/>
      <c r="I22" s="4" t="s">
        <v>36</v>
      </c>
      <c r="J22" s="6">
        <v>37836</v>
      </c>
      <c r="K22" s="4">
        <v>8003664142</v>
      </c>
      <c r="L22" s="4">
        <v>8696506061</v>
      </c>
      <c r="M22" s="4">
        <v>9509598308</v>
      </c>
      <c r="N22" s="6">
        <v>44897</v>
      </c>
      <c r="O22" s="90">
        <v>44897</v>
      </c>
      <c r="P22" s="12" t="s">
        <v>318</v>
      </c>
      <c r="Q22" s="63">
        <v>883177492432</v>
      </c>
      <c r="R22" s="77" t="s">
        <v>98</v>
      </c>
      <c r="S22" s="13" t="s">
        <v>480</v>
      </c>
      <c r="T22" s="13" t="s">
        <v>478</v>
      </c>
      <c r="U22" s="13" t="s">
        <v>479</v>
      </c>
      <c r="V22" s="13" t="s">
        <v>534</v>
      </c>
      <c r="W22" s="13" t="s">
        <v>720</v>
      </c>
      <c r="X22" s="14" t="s">
        <v>730</v>
      </c>
      <c r="Y22" s="14" t="s">
        <v>879</v>
      </c>
      <c r="Z22" s="14" t="s">
        <v>578</v>
      </c>
      <c r="AA22" s="73">
        <f>1104/1900*100</f>
        <v>58.10526315789474</v>
      </c>
      <c r="AB22" s="184" t="s">
        <v>922</v>
      </c>
      <c r="AC22" s="184" t="s">
        <v>897</v>
      </c>
    </row>
    <row r="23" spans="1:29" ht="22.5" x14ac:dyDescent="0.25">
      <c r="A23" s="222">
        <v>19</v>
      </c>
      <c r="B23" s="160" t="s">
        <v>749</v>
      </c>
      <c r="C23" s="4" t="s">
        <v>732</v>
      </c>
      <c r="D23" s="4" t="s">
        <v>733</v>
      </c>
      <c r="E23" s="4">
        <v>740196</v>
      </c>
      <c r="F23" s="4" t="s">
        <v>3</v>
      </c>
      <c r="G23" s="4" t="s">
        <v>8</v>
      </c>
      <c r="H23" s="4"/>
      <c r="I23" s="4" t="s">
        <v>7</v>
      </c>
      <c r="J23" s="6">
        <v>36547</v>
      </c>
      <c r="K23" s="94">
        <v>6376858846</v>
      </c>
      <c r="L23" s="95">
        <v>8278683660</v>
      </c>
      <c r="M23" s="4">
        <v>9929295647</v>
      </c>
      <c r="N23" s="11">
        <v>44903</v>
      </c>
      <c r="O23" s="11">
        <v>44903</v>
      </c>
      <c r="P23" s="12" t="s">
        <v>711</v>
      </c>
      <c r="Q23" s="96">
        <v>329743110225</v>
      </c>
      <c r="R23" s="4" t="s">
        <v>98</v>
      </c>
      <c r="S23" s="13" t="s">
        <v>480</v>
      </c>
      <c r="T23" s="13" t="s">
        <v>495</v>
      </c>
      <c r="U23" s="13" t="s">
        <v>500</v>
      </c>
      <c r="V23" s="13" t="s">
        <v>534</v>
      </c>
      <c r="W23" s="13" t="s">
        <v>720</v>
      </c>
      <c r="X23" s="14" t="s">
        <v>745</v>
      </c>
      <c r="Y23" s="14" t="s">
        <v>880</v>
      </c>
      <c r="Z23" s="14" t="s">
        <v>742</v>
      </c>
      <c r="AA23" s="73">
        <f>1106/1800*100</f>
        <v>61.444444444444443</v>
      </c>
      <c r="AB23" s="184" t="s">
        <v>898</v>
      </c>
      <c r="AC23" s="184" t="s">
        <v>897</v>
      </c>
    </row>
    <row r="24" spans="1:29" x14ac:dyDescent="0.25">
      <c r="A24" s="222">
        <v>20</v>
      </c>
      <c r="B24" s="160" t="s">
        <v>263</v>
      </c>
      <c r="C24" s="4" t="s">
        <v>187</v>
      </c>
      <c r="D24" s="4" t="s">
        <v>262</v>
      </c>
      <c r="E24" s="4">
        <v>601905</v>
      </c>
      <c r="F24" s="4" t="s">
        <v>3</v>
      </c>
      <c r="G24" s="4" t="s">
        <v>261</v>
      </c>
      <c r="H24" s="4"/>
      <c r="I24" s="4" t="s">
        <v>15</v>
      </c>
      <c r="J24" s="6">
        <v>37067</v>
      </c>
      <c r="K24" s="4">
        <v>9799965463</v>
      </c>
      <c r="L24" s="4">
        <v>7877196538</v>
      </c>
      <c r="M24" s="4">
        <v>7878155698</v>
      </c>
      <c r="N24" s="24">
        <v>44851</v>
      </c>
      <c r="O24" s="11">
        <v>44851</v>
      </c>
      <c r="P24" s="12" t="s">
        <v>318</v>
      </c>
      <c r="Q24" s="63">
        <v>468602049218</v>
      </c>
      <c r="R24" s="77" t="s">
        <v>98</v>
      </c>
      <c r="S24" s="13" t="s">
        <v>480</v>
      </c>
      <c r="T24" s="13" t="s">
        <v>479</v>
      </c>
      <c r="U24" s="13" t="s">
        <v>581</v>
      </c>
      <c r="V24" s="13" t="s">
        <v>534</v>
      </c>
      <c r="W24" s="13" t="s">
        <v>720</v>
      </c>
      <c r="X24" s="13" t="s">
        <v>696</v>
      </c>
      <c r="Y24" s="13" t="s">
        <v>873</v>
      </c>
      <c r="Z24" s="13" t="s">
        <v>582</v>
      </c>
      <c r="AA24" s="73">
        <f>1170/1900*100</f>
        <v>61.578947368421055</v>
      </c>
      <c r="AB24" s="184" t="s">
        <v>899</v>
      </c>
      <c r="AC24" s="184" t="s">
        <v>891</v>
      </c>
    </row>
    <row r="25" spans="1:29" ht="22.5" x14ac:dyDescent="0.25">
      <c r="A25" s="222">
        <v>21</v>
      </c>
      <c r="B25" s="160" t="s">
        <v>165</v>
      </c>
      <c r="C25" s="4" t="s">
        <v>164</v>
      </c>
      <c r="D25" s="4" t="s">
        <v>163</v>
      </c>
      <c r="E25" s="4">
        <v>863155</v>
      </c>
      <c r="F25" s="4" t="s">
        <v>3</v>
      </c>
      <c r="G25" s="4" t="s">
        <v>37</v>
      </c>
      <c r="H25" s="4"/>
      <c r="I25" s="4" t="s">
        <v>36</v>
      </c>
      <c r="J25" s="6">
        <v>36540</v>
      </c>
      <c r="K25" s="4">
        <v>8949341357</v>
      </c>
      <c r="L25" s="4">
        <v>8107238729</v>
      </c>
      <c r="M25" s="4">
        <v>9783938201</v>
      </c>
      <c r="N25" s="24">
        <v>44851</v>
      </c>
      <c r="O25" s="11">
        <v>44851</v>
      </c>
      <c r="P25" s="12" t="s">
        <v>318</v>
      </c>
      <c r="Q25" s="63">
        <v>577221831145</v>
      </c>
      <c r="R25" s="77" t="s">
        <v>98</v>
      </c>
      <c r="S25" s="13" t="s">
        <v>480</v>
      </c>
      <c r="T25" s="13" t="s">
        <v>478</v>
      </c>
      <c r="U25" s="13" t="s">
        <v>479</v>
      </c>
      <c r="V25" s="13" t="s">
        <v>534</v>
      </c>
      <c r="W25" s="13" t="s">
        <v>478</v>
      </c>
      <c r="X25" s="13" t="s">
        <v>698</v>
      </c>
      <c r="Y25" s="13" t="s">
        <v>881</v>
      </c>
      <c r="Z25" s="13" t="s">
        <v>638</v>
      </c>
      <c r="AA25" s="73">
        <f>893/1800*100</f>
        <v>49.611111111111114</v>
      </c>
      <c r="AB25" s="184" t="s">
        <v>900</v>
      </c>
      <c r="AC25" s="184" t="s">
        <v>897</v>
      </c>
    </row>
    <row r="26" spans="1:29" ht="22.5" x14ac:dyDescent="0.25">
      <c r="A26" s="222">
        <v>22</v>
      </c>
      <c r="B26" s="160" t="s">
        <v>377</v>
      </c>
      <c r="C26" s="4" t="s">
        <v>378</v>
      </c>
      <c r="D26" s="4" t="s">
        <v>379</v>
      </c>
      <c r="E26" s="4">
        <v>603398</v>
      </c>
      <c r="F26" s="4" t="s">
        <v>3</v>
      </c>
      <c r="G26" s="4" t="s">
        <v>49</v>
      </c>
      <c r="H26" s="4"/>
      <c r="I26" s="4" t="s">
        <v>48</v>
      </c>
      <c r="J26" s="6">
        <v>37544</v>
      </c>
      <c r="K26" s="4">
        <v>9928274638</v>
      </c>
      <c r="L26" s="4">
        <v>9024484679</v>
      </c>
      <c r="M26" s="4">
        <v>9509928960</v>
      </c>
      <c r="N26" s="24">
        <v>44874</v>
      </c>
      <c r="O26" s="11">
        <v>44874</v>
      </c>
      <c r="P26" s="12" t="s">
        <v>455</v>
      </c>
      <c r="Q26" s="63">
        <v>759272034042</v>
      </c>
      <c r="R26" s="77" t="s">
        <v>98</v>
      </c>
      <c r="S26" s="13" t="s">
        <v>480</v>
      </c>
      <c r="T26" s="13" t="s">
        <v>500</v>
      </c>
      <c r="U26" s="13" t="s">
        <v>496</v>
      </c>
      <c r="V26" s="13" t="s">
        <v>534</v>
      </c>
      <c r="W26" s="13" t="s">
        <v>720</v>
      </c>
      <c r="X26" s="13" t="s">
        <v>656</v>
      </c>
      <c r="Y26" s="13" t="s">
        <v>882</v>
      </c>
      <c r="Z26" s="13" t="s">
        <v>611</v>
      </c>
      <c r="AA26" s="73">
        <f>1200/1900*100</f>
        <v>63.157894736842103</v>
      </c>
      <c r="AB26" s="184" t="s">
        <v>901</v>
      </c>
      <c r="AC26" s="184" t="s">
        <v>891</v>
      </c>
    </row>
    <row r="27" spans="1:29" ht="22.5" x14ac:dyDescent="0.25">
      <c r="A27" s="222">
        <v>23</v>
      </c>
      <c r="B27" s="160" t="s">
        <v>14</v>
      </c>
      <c r="C27" s="4" t="s">
        <v>13</v>
      </c>
      <c r="D27" s="4" t="s">
        <v>12</v>
      </c>
      <c r="E27" s="4">
        <v>600910</v>
      </c>
      <c r="F27" s="4" t="s">
        <v>3</v>
      </c>
      <c r="G27" s="4" t="s">
        <v>8</v>
      </c>
      <c r="H27" s="4"/>
      <c r="I27" s="4" t="s">
        <v>7</v>
      </c>
      <c r="J27" s="6">
        <v>36418</v>
      </c>
      <c r="K27" s="4">
        <v>9413162081</v>
      </c>
      <c r="L27" s="4">
        <v>9351048083</v>
      </c>
      <c r="M27" s="4">
        <v>8619393243</v>
      </c>
      <c r="N27" s="24">
        <v>44849</v>
      </c>
      <c r="O27" s="11">
        <v>44849</v>
      </c>
      <c r="P27" s="12" t="s">
        <v>318</v>
      </c>
      <c r="Q27" s="63">
        <v>479107150069</v>
      </c>
      <c r="R27" s="77" t="s">
        <v>722</v>
      </c>
      <c r="S27" s="77" t="s">
        <v>722</v>
      </c>
      <c r="T27" s="77" t="s">
        <v>722</v>
      </c>
      <c r="U27" s="77" t="s">
        <v>722</v>
      </c>
      <c r="V27" s="12" t="s">
        <v>723</v>
      </c>
      <c r="W27" s="12" t="s">
        <v>724</v>
      </c>
      <c r="X27" s="13" t="s">
        <v>676</v>
      </c>
      <c r="Y27" s="13" t="s">
        <v>873</v>
      </c>
      <c r="Z27" s="13" t="s">
        <v>571</v>
      </c>
      <c r="AA27" s="73">
        <f>1260/2100*100</f>
        <v>60</v>
      </c>
      <c r="AB27" s="184" t="s">
        <v>892</v>
      </c>
      <c r="AC27" s="184" t="s">
        <v>891</v>
      </c>
    </row>
    <row r="28" spans="1:29" x14ac:dyDescent="0.25">
      <c r="A28" s="222">
        <v>24</v>
      </c>
      <c r="B28" s="160" t="s">
        <v>203</v>
      </c>
      <c r="C28" s="4" t="s">
        <v>202</v>
      </c>
      <c r="D28" s="4" t="s">
        <v>201</v>
      </c>
      <c r="E28" s="4">
        <v>600539</v>
      </c>
      <c r="F28" s="4" t="s">
        <v>3</v>
      </c>
      <c r="G28" s="4" t="s">
        <v>8</v>
      </c>
      <c r="H28" s="4"/>
      <c r="I28" s="4" t="s">
        <v>7</v>
      </c>
      <c r="J28" s="6">
        <v>36442</v>
      </c>
      <c r="K28" s="4">
        <v>8690401263</v>
      </c>
      <c r="L28" s="4">
        <v>9799878353</v>
      </c>
      <c r="M28" s="4">
        <v>9799878353</v>
      </c>
      <c r="N28" s="24">
        <v>44848</v>
      </c>
      <c r="O28" s="11">
        <v>44848</v>
      </c>
      <c r="P28" s="12" t="s">
        <v>318</v>
      </c>
      <c r="Q28" s="63">
        <v>682425161025</v>
      </c>
      <c r="R28" s="77" t="s">
        <v>98</v>
      </c>
      <c r="S28" s="13" t="s">
        <v>521</v>
      </c>
      <c r="T28" s="13" t="s">
        <v>555</v>
      </c>
      <c r="U28" s="13" t="s">
        <v>479</v>
      </c>
      <c r="V28" s="13" t="s">
        <v>555</v>
      </c>
      <c r="W28" s="13" t="s">
        <v>720</v>
      </c>
      <c r="X28" s="13" t="s">
        <v>556</v>
      </c>
      <c r="Y28" s="13" t="s">
        <v>873</v>
      </c>
      <c r="Z28" s="13" t="s">
        <v>557</v>
      </c>
      <c r="AA28" s="73">
        <f>1007/1900*100</f>
        <v>53</v>
      </c>
      <c r="AB28" s="184" t="s">
        <v>910</v>
      </c>
      <c r="AC28" s="184" t="s">
        <v>891</v>
      </c>
    </row>
    <row r="29" spans="1:29" ht="22.5" x14ac:dyDescent="0.25">
      <c r="A29" s="222">
        <v>25</v>
      </c>
      <c r="B29" s="160" t="s">
        <v>133</v>
      </c>
      <c r="C29" s="4" t="s">
        <v>132</v>
      </c>
      <c r="D29" s="4" t="s">
        <v>123</v>
      </c>
      <c r="E29" s="4">
        <v>596347</v>
      </c>
      <c r="F29" s="4" t="s">
        <v>3</v>
      </c>
      <c r="G29" s="4" t="s">
        <v>32</v>
      </c>
      <c r="H29" s="4"/>
      <c r="I29" s="4" t="s">
        <v>31</v>
      </c>
      <c r="J29" s="6">
        <v>37305</v>
      </c>
      <c r="K29" s="4">
        <v>7412907921</v>
      </c>
      <c r="L29" s="4">
        <v>7877936220</v>
      </c>
      <c r="M29" s="4">
        <v>9783242141</v>
      </c>
      <c r="N29" s="24">
        <v>44849</v>
      </c>
      <c r="O29" s="11">
        <v>44849</v>
      </c>
      <c r="P29" s="12" t="s">
        <v>318</v>
      </c>
      <c r="Q29" s="63">
        <v>635118786460</v>
      </c>
      <c r="R29" s="77" t="s">
        <v>98</v>
      </c>
      <c r="S29" s="13" t="s">
        <v>480</v>
      </c>
      <c r="T29" s="13" t="s">
        <v>555</v>
      </c>
      <c r="U29" s="13" t="s">
        <v>500</v>
      </c>
      <c r="V29" s="13" t="s">
        <v>534</v>
      </c>
      <c r="W29" s="13" t="s">
        <v>555</v>
      </c>
      <c r="X29" s="13" t="s">
        <v>707</v>
      </c>
      <c r="Y29" s="13" t="s">
        <v>875</v>
      </c>
      <c r="Z29" s="12" t="s">
        <v>639</v>
      </c>
      <c r="AA29" s="73">
        <f>1232/1800*100</f>
        <v>68.444444444444443</v>
      </c>
      <c r="AB29" s="184" t="s">
        <v>912</v>
      </c>
      <c r="AC29" s="184" t="s">
        <v>897</v>
      </c>
    </row>
    <row r="30" spans="1:29" x14ac:dyDescent="0.25">
      <c r="A30" s="222">
        <v>26</v>
      </c>
      <c r="B30" s="160" t="s">
        <v>383</v>
      </c>
      <c r="C30" s="4" t="s">
        <v>384</v>
      </c>
      <c r="D30" s="4" t="s">
        <v>385</v>
      </c>
      <c r="E30" s="4">
        <v>892917</v>
      </c>
      <c r="F30" s="4" t="s">
        <v>3</v>
      </c>
      <c r="G30" s="4" t="s">
        <v>37</v>
      </c>
      <c r="H30" s="4"/>
      <c r="I30" s="4" t="s">
        <v>41</v>
      </c>
      <c r="J30" s="6">
        <v>36664</v>
      </c>
      <c r="K30" s="4">
        <v>8949166360</v>
      </c>
      <c r="L30" s="4">
        <v>9772040991</v>
      </c>
      <c r="M30" s="4">
        <v>6375806484</v>
      </c>
      <c r="N30" s="11">
        <v>44879</v>
      </c>
      <c r="O30" s="11">
        <v>44879</v>
      </c>
      <c r="P30" s="12" t="s">
        <v>455</v>
      </c>
      <c r="Q30" s="81">
        <v>349921492190</v>
      </c>
      <c r="R30" s="77" t="s">
        <v>98</v>
      </c>
      <c r="S30" s="13" t="s">
        <v>480</v>
      </c>
      <c r="T30" s="13" t="s">
        <v>478</v>
      </c>
      <c r="U30" s="13" t="s">
        <v>496</v>
      </c>
      <c r="V30" s="13" t="s">
        <v>534</v>
      </c>
      <c r="W30" s="13" t="s">
        <v>720</v>
      </c>
      <c r="X30" s="13" t="s">
        <v>673</v>
      </c>
      <c r="Y30" s="13" t="s">
        <v>882</v>
      </c>
      <c r="Z30" s="13" t="s">
        <v>672</v>
      </c>
      <c r="AA30" s="73">
        <f>1036/1900*100</f>
        <v>54.526315789473692</v>
      </c>
      <c r="AB30" s="184" t="s">
        <v>913</v>
      </c>
      <c r="AC30" s="184" t="s">
        <v>891</v>
      </c>
    </row>
    <row r="31" spans="1:29" x14ac:dyDescent="0.25">
      <c r="A31" s="222">
        <v>27</v>
      </c>
      <c r="B31" s="160" t="s">
        <v>94</v>
      </c>
      <c r="C31" s="4" t="s">
        <v>93</v>
      </c>
      <c r="D31" s="4" t="s">
        <v>92</v>
      </c>
      <c r="E31" s="4">
        <v>600568</v>
      </c>
      <c r="F31" s="4" t="s">
        <v>3</v>
      </c>
      <c r="G31" s="4" t="s">
        <v>49</v>
      </c>
      <c r="H31" s="4"/>
      <c r="I31" s="4" t="s">
        <v>15</v>
      </c>
      <c r="J31" s="6">
        <v>37150</v>
      </c>
      <c r="K31" s="4">
        <v>7877928343</v>
      </c>
      <c r="L31" s="4">
        <v>8290555374</v>
      </c>
      <c r="M31" s="4">
        <v>9785597295</v>
      </c>
      <c r="N31" s="24">
        <v>44849</v>
      </c>
      <c r="O31" s="11">
        <v>44849</v>
      </c>
      <c r="P31" s="12" t="s">
        <v>318</v>
      </c>
      <c r="Q31" s="63">
        <v>830941361666</v>
      </c>
      <c r="R31" s="77" t="s">
        <v>30</v>
      </c>
      <c r="S31" s="13" t="s">
        <v>489</v>
      </c>
      <c r="T31" s="13" t="s">
        <v>490</v>
      </c>
      <c r="U31" s="13" t="s">
        <v>484</v>
      </c>
      <c r="V31" s="13" t="s">
        <v>491</v>
      </c>
      <c r="W31" s="13" t="s">
        <v>492</v>
      </c>
      <c r="X31" s="13" t="s">
        <v>548</v>
      </c>
      <c r="Y31" s="13" t="s">
        <v>873</v>
      </c>
      <c r="Z31" s="13" t="s">
        <v>547</v>
      </c>
      <c r="AA31" s="73">
        <f>1845/2125*100</f>
        <v>86.82352941176471</v>
      </c>
      <c r="AB31" s="184" t="s">
        <v>899</v>
      </c>
      <c r="AC31" s="184" t="s">
        <v>891</v>
      </c>
    </row>
    <row r="32" spans="1:29" x14ac:dyDescent="0.25">
      <c r="A32" s="222">
        <v>28</v>
      </c>
      <c r="B32" s="160" t="s">
        <v>224</v>
      </c>
      <c r="C32" s="4" t="s">
        <v>25</v>
      </c>
      <c r="D32" s="4" t="s">
        <v>223</v>
      </c>
      <c r="E32" s="4">
        <v>834213</v>
      </c>
      <c r="F32" s="4" t="s">
        <v>3</v>
      </c>
      <c r="G32" s="4" t="s">
        <v>49</v>
      </c>
      <c r="H32" s="4"/>
      <c r="I32" s="4" t="s">
        <v>15</v>
      </c>
      <c r="J32" s="6">
        <v>36781</v>
      </c>
      <c r="K32" s="4">
        <v>9529376646</v>
      </c>
      <c r="L32" s="4">
        <v>6376631539</v>
      </c>
      <c r="M32" s="4">
        <v>9829342284</v>
      </c>
      <c r="N32" s="24">
        <v>44848</v>
      </c>
      <c r="O32" s="11">
        <v>44848</v>
      </c>
      <c r="P32" s="12" t="s">
        <v>318</v>
      </c>
      <c r="Q32" s="63">
        <v>570984055156</v>
      </c>
      <c r="R32" s="77" t="s">
        <v>98</v>
      </c>
      <c r="S32" s="13" t="s">
        <v>480</v>
      </c>
      <c r="T32" s="13" t="s">
        <v>500</v>
      </c>
      <c r="U32" s="13" t="s">
        <v>479</v>
      </c>
      <c r="V32" s="13" t="s">
        <v>534</v>
      </c>
      <c r="W32" s="13" t="s">
        <v>720</v>
      </c>
      <c r="X32" s="13" t="s">
        <v>566</v>
      </c>
      <c r="Y32" s="13" t="s">
        <v>877</v>
      </c>
      <c r="Z32" s="13" t="s">
        <v>565</v>
      </c>
      <c r="AA32" s="73">
        <f>1523/1900*100</f>
        <v>80.15789473684211</v>
      </c>
      <c r="AB32" s="184" t="s">
        <v>914</v>
      </c>
      <c r="AC32" s="184" t="s">
        <v>891</v>
      </c>
    </row>
    <row r="33" spans="1:29" x14ac:dyDescent="0.25">
      <c r="A33" s="222">
        <v>29</v>
      </c>
      <c r="B33" s="160" t="s">
        <v>176</v>
      </c>
      <c r="C33" s="4" t="s">
        <v>175</v>
      </c>
      <c r="D33" s="4" t="s">
        <v>174</v>
      </c>
      <c r="E33" s="4">
        <v>602040</v>
      </c>
      <c r="F33" s="4" t="s">
        <v>3</v>
      </c>
      <c r="G33" s="4" t="s">
        <v>8</v>
      </c>
      <c r="H33" s="4"/>
      <c r="I33" s="4" t="s">
        <v>7</v>
      </c>
      <c r="J33" s="6">
        <v>36655</v>
      </c>
      <c r="K33" s="4">
        <v>9680534274</v>
      </c>
      <c r="L33" s="4">
        <v>9784941306</v>
      </c>
      <c r="M33" s="4">
        <v>6367496284</v>
      </c>
      <c r="N33" s="24">
        <v>44848</v>
      </c>
      <c r="O33" s="11">
        <v>44848</v>
      </c>
      <c r="P33" s="12" t="s">
        <v>318</v>
      </c>
      <c r="Q33" s="63">
        <v>332075819503</v>
      </c>
      <c r="R33" s="77" t="s">
        <v>98</v>
      </c>
      <c r="S33" s="13" t="s">
        <v>480</v>
      </c>
      <c r="T33" s="13" t="s">
        <v>478</v>
      </c>
      <c r="U33" s="13" t="s">
        <v>521</v>
      </c>
      <c r="V33" s="13" t="s">
        <v>534</v>
      </c>
      <c r="W33" s="13" t="s">
        <v>720</v>
      </c>
      <c r="X33" s="13" t="s">
        <v>523</v>
      </c>
      <c r="Y33" s="13" t="s">
        <v>873</v>
      </c>
      <c r="Z33" s="13" t="s">
        <v>524</v>
      </c>
      <c r="AA33" s="73">
        <f>1172/1900*100</f>
        <v>61.684210526315788</v>
      </c>
      <c r="AB33" s="184" t="s">
        <v>915</v>
      </c>
      <c r="AC33" s="184" t="s">
        <v>891</v>
      </c>
    </row>
    <row r="34" spans="1:29" x14ac:dyDescent="0.25">
      <c r="A34" s="222">
        <v>30</v>
      </c>
      <c r="B34" s="160" t="s">
        <v>151</v>
      </c>
      <c r="C34" s="4" t="s">
        <v>150</v>
      </c>
      <c r="D34" s="4" t="s">
        <v>149</v>
      </c>
      <c r="E34" s="4">
        <v>603206</v>
      </c>
      <c r="F34" s="4" t="s">
        <v>3</v>
      </c>
      <c r="G34" s="4" t="s">
        <v>2</v>
      </c>
      <c r="H34" s="4"/>
      <c r="I34" s="4" t="s">
        <v>1</v>
      </c>
      <c r="J34" s="6">
        <v>37053</v>
      </c>
      <c r="K34" s="4">
        <v>9610245955</v>
      </c>
      <c r="L34" s="4">
        <v>6378017153</v>
      </c>
      <c r="M34" s="4">
        <v>7014508394</v>
      </c>
      <c r="N34" s="24">
        <v>44846</v>
      </c>
      <c r="O34" s="11">
        <v>44846</v>
      </c>
      <c r="P34" s="12" t="s">
        <v>318</v>
      </c>
      <c r="Q34" s="63">
        <v>558277737483</v>
      </c>
      <c r="R34" s="77" t="s">
        <v>98</v>
      </c>
      <c r="S34" s="13" t="s">
        <v>507</v>
      </c>
      <c r="T34" s="13" t="s">
        <v>495</v>
      </c>
      <c r="U34" s="13" t="s">
        <v>479</v>
      </c>
      <c r="V34" s="13" t="s">
        <v>479</v>
      </c>
      <c r="W34" s="13" t="s">
        <v>720</v>
      </c>
      <c r="X34" s="13" t="s">
        <v>505</v>
      </c>
      <c r="Y34" s="13" t="s">
        <v>873</v>
      </c>
      <c r="Z34" s="13" t="s">
        <v>506</v>
      </c>
      <c r="AA34" s="73">
        <f>1050/1900*100</f>
        <v>55.26315789473685</v>
      </c>
      <c r="AB34" s="184" t="s">
        <v>916</v>
      </c>
      <c r="AC34" s="184" t="s">
        <v>891</v>
      </c>
    </row>
    <row r="35" spans="1:29" ht="22.5" x14ac:dyDescent="0.25">
      <c r="A35" s="222">
        <v>31</v>
      </c>
      <c r="B35" s="160" t="s">
        <v>131</v>
      </c>
      <c r="C35" s="4" t="s">
        <v>130</v>
      </c>
      <c r="D35" s="4" t="s">
        <v>129</v>
      </c>
      <c r="E35" s="4">
        <v>600289</v>
      </c>
      <c r="F35" s="4" t="s">
        <v>3</v>
      </c>
      <c r="G35" s="4" t="s">
        <v>2</v>
      </c>
      <c r="H35" s="4"/>
      <c r="I35" s="4" t="s">
        <v>1</v>
      </c>
      <c r="J35" s="6">
        <v>36928</v>
      </c>
      <c r="K35" s="4">
        <v>7877166624</v>
      </c>
      <c r="L35" s="4">
        <v>9549628981</v>
      </c>
      <c r="M35" s="4">
        <v>8690407745</v>
      </c>
      <c r="N35" s="24">
        <v>44851</v>
      </c>
      <c r="O35" s="11">
        <v>44851</v>
      </c>
      <c r="P35" s="12" t="s">
        <v>318</v>
      </c>
      <c r="Q35" s="63">
        <v>986082173865</v>
      </c>
      <c r="R35" s="77" t="s">
        <v>98</v>
      </c>
      <c r="S35" s="13" t="s">
        <v>478</v>
      </c>
      <c r="T35" s="13" t="s">
        <v>495</v>
      </c>
      <c r="U35" s="13" t="s">
        <v>479</v>
      </c>
      <c r="V35" s="13" t="s">
        <v>478</v>
      </c>
      <c r="W35" s="13" t="s">
        <v>720</v>
      </c>
      <c r="X35" s="13" t="s">
        <v>683</v>
      </c>
      <c r="Y35" s="13" t="s">
        <v>873</v>
      </c>
      <c r="Z35" s="13" t="s">
        <v>583</v>
      </c>
      <c r="AA35" s="73">
        <f>1068/1900*100</f>
        <v>56.21052631578948</v>
      </c>
      <c r="AB35" s="184" t="s">
        <v>892</v>
      </c>
      <c r="AC35" s="184" t="s">
        <v>891</v>
      </c>
    </row>
    <row r="36" spans="1:29" x14ac:dyDescent="0.25">
      <c r="A36" s="222">
        <v>32</v>
      </c>
      <c r="B36" s="160" t="s">
        <v>400</v>
      </c>
      <c r="C36" s="4" t="s">
        <v>401</v>
      </c>
      <c r="D36" s="4" t="s">
        <v>402</v>
      </c>
      <c r="E36" s="4">
        <v>601482</v>
      </c>
      <c r="F36" s="4" t="s">
        <v>3</v>
      </c>
      <c r="G36" s="4" t="s">
        <v>8</v>
      </c>
      <c r="H36" s="4"/>
      <c r="I36" s="4" t="s">
        <v>7</v>
      </c>
      <c r="J36" s="6">
        <v>36708</v>
      </c>
      <c r="K36" s="4">
        <v>9602197442</v>
      </c>
      <c r="L36" s="4">
        <v>6376604549</v>
      </c>
      <c r="M36" s="4" t="s">
        <v>674</v>
      </c>
      <c r="N36" s="11">
        <v>44875</v>
      </c>
      <c r="O36" s="11">
        <v>44875</v>
      </c>
      <c r="P36" s="12" t="s">
        <v>455</v>
      </c>
      <c r="Q36" s="63">
        <v>482764272556</v>
      </c>
      <c r="R36" s="77" t="s">
        <v>30</v>
      </c>
      <c r="S36" s="13" t="s">
        <v>483</v>
      </c>
      <c r="T36" s="13" t="s">
        <v>484</v>
      </c>
      <c r="U36" s="13" t="s">
        <v>485</v>
      </c>
      <c r="V36" s="13" t="s">
        <v>485</v>
      </c>
      <c r="W36" s="13" t="s">
        <v>483</v>
      </c>
      <c r="X36" s="13" t="s">
        <v>665</v>
      </c>
      <c r="Y36" s="13" t="s">
        <v>873</v>
      </c>
      <c r="Z36" s="13" t="s">
        <v>617</v>
      </c>
      <c r="AA36" s="73">
        <f>1140/2125*100</f>
        <v>53.647058823529413</v>
      </c>
      <c r="AB36" s="184" t="s">
        <v>913</v>
      </c>
      <c r="AC36" s="184" t="s">
        <v>891</v>
      </c>
    </row>
    <row r="37" spans="1:29" x14ac:dyDescent="0.25">
      <c r="A37" s="222">
        <v>33</v>
      </c>
      <c r="B37" s="160" t="s">
        <v>249</v>
      </c>
      <c r="C37" s="4" t="s">
        <v>248</v>
      </c>
      <c r="D37" s="4" t="s">
        <v>228</v>
      </c>
      <c r="E37" s="4">
        <v>603461</v>
      </c>
      <c r="F37" s="4" t="s">
        <v>3</v>
      </c>
      <c r="G37" s="4" t="s">
        <v>8</v>
      </c>
      <c r="H37" s="4"/>
      <c r="I37" s="4" t="s">
        <v>15</v>
      </c>
      <c r="J37" s="6">
        <v>36659</v>
      </c>
      <c r="K37" s="4">
        <v>9001912704</v>
      </c>
      <c r="L37" s="4">
        <v>9928469637</v>
      </c>
      <c r="M37" s="4">
        <v>9001182704</v>
      </c>
      <c r="N37" s="24">
        <v>44848</v>
      </c>
      <c r="O37" s="11">
        <v>44848</v>
      </c>
      <c r="P37" s="12" t="s">
        <v>318</v>
      </c>
      <c r="Q37" s="63">
        <v>283840973115</v>
      </c>
      <c r="R37" s="77" t="s">
        <v>98</v>
      </c>
      <c r="S37" s="13" t="s">
        <v>458</v>
      </c>
      <c r="T37" s="13" t="s">
        <v>459</v>
      </c>
      <c r="U37" s="13" t="s">
        <v>460</v>
      </c>
      <c r="V37" s="13" t="s">
        <v>534</v>
      </c>
      <c r="W37" s="13" t="s">
        <v>720</v>
      </c>
      <c r="X37" s="13" t="s">
        <v>562</v>
      </c>
      <c r="Y37" s="13" t="s">
        <v>873</v>
      </c>
      <c r="Z37" s="13" t="s">
        <v>561</v>
      </c>
      <c r="AA37" s="73">
        <f>1107/1900*100</f>
        <v>58.263157894736835</v>
      </c>
      <c r="AB37" s="184" t="s">
        <v>904</v>
      </c>
      <c r="AC37" s="184" t="s">
        <v>891</v>
      </c>
    </row>
    <row r="38" spans="1:29" x14ac:dyDescent="0.25">
      <c r="A38" s="222">
        <v>34</v>
      </c>
      <c r="B38" s="160" t="s">
        <v>170</v>
      </c>
      <c r="C38" s="4" t="s">
        <v>169</v>
      </c>
      <c r="D38" s="4" t="s">
        <v>168</v>
      </c>
      <c r="E38" s="4">
        <v>601246</v>
      </c>
      <c r="F38" s="4" t="s">
        <v>3</v>
      </c>
      <c r="G38" s="4" t="s">
        <v>32</v>
      </c>
      <c r="H38" s="4"/>
      <c r="I38" s="4" t="s">
        <v>31</v>
      </c>
      <c r="J38" s="6">
        <v>36656</v>
      </c>
      <c r="K38" s="4">
        <v>7023713069</v>
      </c>
      <c r="L38" s="4">
        <v>7665413859</v>
      </c>
      <c r="M38" s="4">
        <v>9667147370</v>
      </c>
      <c r="N38" s="24">
        <v>44852</v>
      </c>
      <c r="O38" s="11">
        <v>44852</v>
      </c>
      <c r="P38" s="12" t="s">
        <v>318</v>
      </c>
      <c r="Q38" s="63">
        <v>538452717506</v>
      </c>
      <c r="R38" s="77" t="s">
        <v>98</v>
      </c>
      <c r="S38" s="13" t="s">
        <v>480</v>
      </c>
      <c r="T38" s="13" t="s">
        <v>576</v>
      </c>
      <c r="U38" s="13" t="s">
        <v>496</v>
      </c>
      <c r="V38" s="13" t="s">
        <v>534</v>
      </c>
      <c r="W38" s="13" t="s">
        <v>720</v>
      </c>
      <c r="X38" s="13" t="s">
        <v>681</v>
      </c>
      <c r="Y38" s="13" t="s">
        <v>873</v>
      </c>
      <c r="Z38" s="13" t="s">
        <v>577</v>
      </c>
      <c r="AA38" s="73">
        <f>1188/1900*100</f>
        <v>62.526315789473685</v>
      </c>
      <c r="AB38" s="184" t="s">
        <v>899</v>
      </c>
      <c r="AC38" s="184" t="s">
        <v>891</v>
      </c>
    </row>
    <row r="39" spans="1:29" x14ac:dyDescent="0.25">
      <c r="A39" s="222">
        <v>35</v>
      </c>
      <c r="B39" s="160" t="s">
        <v>986</v>
      </c>
      <c r="C39" s="4" t="s">
        <v>51</v>
      </c>
      <c r="D39" s="4" t="s">
        <v>50</v>
      </c>
      <c r="E39" s="4">
        <v>600191</v>
      </c>
      <c r="F39" s="4" t="s">
        <v>3</v>
      </c>
      <c r="G39" s="4" t="s">
        <v>49</v>
      </c>
      <c r="H39" s="4"/>
      <c r="I39" s="4" t="s">
        <v>48</v>
      </c>
      <c r="J39" s="6">
        <v>37524</v>
      </c>
      <c r="K39" s="4">
        <v>7297003644</v>
      </c>
      <c r="L39" s="4">
        <v>9680266210</v>
      </c>
      <c r="M39" s="4">
        <v>9610270523</v>
      </c>
      <c r="N39" s="24">
        <v>44845</v>
      </c>
      <c r="O39" s="11">
        <v>44845</v>
      </c>
      <c r="P39" s="12" t="s">
        <v>318</v>
      </c>
      <c r="Q39" s="63">
        <v>236469034588</v>
      </c>
      <c r="R39" s="77" t="s">
        <v>30</v>
      </c>
      <c r="S39" s="13" t="s">
        <v>489</v>
      </c>
      <c r="T39" s="13" t="s">
        <v>490</v>
      </c>
      <c r="U39" s="13" t="s">
        <v>484</v>
      </c>
      <c r="V39" s="13" t="s">
        <v>491</v>
      </c>
      <c r="W39" s="13" t="s">
        <v>492</v>
      </c>
      <c r="X39" s="13" t="s">
        <v>513</v>
      </c>
      <c r="Y39" s="13" t="s">
        <v>873</v>
      </c>
      <c r="Z39" s="13" t="s">
        <v>512</v>
      </c>
      <c r="AA39" s="73">
        <f>1684/2125*100</f>
        <v>79.247058823529414</v>
      </c>
      <c r="AB39" s="184" t="s">
        <v>910</v>
      </c>
      <c r="AC39" s="184" t="s">
        <v>891</v>
      </c>
    </row>
    <row r="40" spans="1:29" ht="22.5" x14ac:dyDescent="0.25">
      <c r="A40" s="222">
        <v>36</v>
      </c>
      <c r="B40" s="160" t="s">
        <v>386</v>
      </c>
      <c r="C40" s="4" t="s">
        <v>25</v>
      </c>
      <c r="D40" s="4" t="s">
        <v>387</v>
      </c>
      <c r="E40" s="4">
        <v>830778</v>
      </c>
      <c r="F40" s="4" t="s">
        <v>3</v>
      </c>
      <c r="G40" s="4" t="s">
        <v>37</v>
      </c>
      <c r="H40" s="4"/>
      <c r="I40" s="4" t="s">
        <v>41</v>
      </c>
      <c r="J40" s="6">
        <v>34469</v>
      </c>
      <c r="K40" s="4">
        <v>8890272830</v>
      </c>
      <c r="L40" s="4">
        <v>6353786154</v>
      </c>
      <c r="M40" s="4">
        <v>9950391381</v>
      </c>
      <c r="N40" s="24">
        <v>44874</v>
      </c>
      <c r="O40" s="11">
        <v>44874</v>
      </c>
      <c r="P40" s="12" t="s">
        <v>455</v>
      </c>
      <c r="Q40" s="63">
        <v>498715121606</v>
      </c>
      <c r="R40" s="77" t="s">
        <v>98</v>
      </c>
      <c r="S40" s="13" t="s">
        <v>480</v>
      </c>
      <c r="T40" s="13" t="s">
        <v>478</v>
      </c>
      <c r="U40" s="13" t="s">
        <v>479</v>
      </c>
      <c r="V40" s="13" t="s">
        <v>534</v>
      </c>
      <c r="W40" s="13" t="s">
        <v>720</v>
      </c>
      <c r="X40" s="13" t="s">
        <v>762</v>
      </c>
      <c r="Y40" s="13" t="s">
        <v>877</v>
      </c>
      <c r="Z40" s="13" t="s">
        <v>609</v>
      </c>
      <c r="AA40" s="73">
        <f>928/1900*100</f>
        <v>48.84210526315789</v>
      </c>
      <c r="AB40" s="184" t="s">
        <v>905</v>
      </c>
      <c r="AC40" s="184" t="s">
        <v>891</v>
      </c>
    </row>
    <row r="41" spans="1:29" ht="22.5" x14ac:dyDescent="0.25">
      <c r="A41" s="222">
        <v>37</v>
      </c>
      <c r="B41" s="160" t="s">
        <v>244</v>
      </c>
      <c r="C41" s="4" t="s">
        <v>243</v>
      </c>
      <c r="D41" s="4" t="s">
        <v>242</v>
      </c>
      <c r="E41" s="4">
        <v>602208</v>
      </c>
      <c r="F41" s="4" t="s">
        <v>3</v>
      </c>
      <c r="G41" s="4" t="s">
        <v>17</v>
      </c>
      <c r="H41" s="4"/>
      <c r="I41" s="4" t="s">
        <v>15</v>
      </c>
      <c r="J41" s="6">
        <v>35858</v>
      </c>
      <c r="K41" s="4">
        <v>9636077729</v>
      </c>
      <c r="L41" s="4">
        <v>9928024317</v>
      </c>
      <c r="M41" s="4">
        <v>9588019368</v>
      </c>
      <c r="N41" s="24">
        <v>44849</v>
      </c>
      <c r="O41" s="11">
        <v>44849</v>
      </c>
      <c r="P41" s="12" t="s">
        <v>318</v>
      </c>
      <c r="Q41" s="63">
        <v>945744803289</v>
      </c>
      <c r="R41" s="77" t="s">
        <v>98</v>
      </c>
      <c r="S41" s="13" t="s">
        <v>500</v>
      </c>
      <c r="T41" s="13" t="s">
        <v>479</v>
      </c>
      <c r="U41" s="13" t="s">
        <v>555</v>
      </c>
      <c r="V41" s="13" t="s">
        <v>555</v>
      </c>
      <c r="W41" s="13" t="s">
        <v>720</v>
      </c>
      <c r="X41" s="13" t="s">
        <v>679</v>
      </c>
      <c r="Y41" s="13" t="s">
        <v>873</v>
      </c>
      <c r="Z41" s="13" t="s">
        <v>574</v>
      </c>
      <c r="AA41" s="73">
        <f>1000/1900*100</f>
        <v>52.631578947368418</v>
      </c>
      <c r="AB41" s="184" t="s">
        <v>892</v>
      </c>
      <c r="AC41" s="184" t="s">
        <v>891</v>
      </c>
    </row>
    <row r="42" spans="1:29" x14ac:dyDescent="0.25">
      <c r="A42" s="222">
        <v>38</v>
      </c>
      <c r="B42" s="160" t="s">
        <v>257</v>
      </c>
      <c r="C42" s="4" t="s">
        <v>256</v>
      </c>
      <c r="D42" s="4" t="s">
        <v>255</v>
      </c>
      <c r="E42" s="4">
        <v>600528</v>
      </c>
      <c r="F42" s="4" t="s">
        <v>3</v>
      </c>
      <c r="G42" s="4" t="s">
        <v>49</v>
      </c>
      <c r="H42" s="4" t="s">
        <v>254</v>
      </c>
      <c r="I42" s="4" t="s">
        <v>15</v>
      </c>
      <c r="J42" s="6">
        <v>33725</v>
      </c>
      <c r="K42" s="4">
        <v>7976799320</v>
      </c>
      <c r="L42" s="4">
        <v>9664215652</v>
      </c>
      <c r="M42" s="4">
        <v>9461724953</v>
      </c>
      <c r="N42" s="24">
        <v>44848</v>
      </c>
      <c r="O42" s="11">
        <v>44848</v>
      </c>
      <c r="P42" s="12" t="s">
        <v>318</v>
      </c>
      <c r="Q42" s="63">
        <v>825263030596</v>
      </c>
      <c r="R42" s="77" t="s">
        <v>98</v>
      </c>
      <c r="S42" s="13" t="s">
        <v>480</v>
      </c>
      <c r="T42" s="13" t="s">
        <v>521</v>
      </c>
      <c r="U42" s="13" t="s">
        <v>479</v>
      </c>
      <c r="V42" s="13" t="s">
        <v>534</v>
      </c>
      <c r="W42" s="13" t="s">
        <v>720</v>
      </c>
      <c r="X42" s="13" t="s">
        <v>520</v>
      </c>
      <c r="Y42" s="13" t="s">
        <v>873</v>
      </c>
      <c r="Z42" s="13" t="s">
        <v>522</v>
      </c>
      <c r="AA42" s="73">
        <f>935/1900*100</f>
        <v>49.210526315789473</v>
      </c>
      <c r="AB42" s="184" t="s">
        <v>906</v>
      </c>
      <c r="AC42" s="184" t="s">
        <v>891</v>
      </c>
    </row>
    <row r="43" spans="1:29" ht="22.5" x14ac:dyDescent="0.25">
      <c r="A43" s="222">
        <v>39</v>
      </c>
      <c r="B43" s="160" t="s">
        <v>260</v>
      </c>
      <c r="C43" s="4" t="s">
        <v>259</v>
      </c>
      <c r="D43" s="4" t="s">
        <v>258</v>
      </c>
      <c r="E43" s="4">
        <v>603142</v>
      </c>
      <c r="F43" s="4" t="s">
        <v>3</v>
      </c>
      <c r="G43" s="4" t="s">
        <v>49</v>
      </c>
      <c r="H43" s="4"/>
      <c r="I43" s="4" t="s">
        <v>15</v>
      </c>
      <c r="J43" s="6">
        <v>36521</v>
      </c>
      <c r="K43" s="4">
        <v>8764026850</v>
      </c>
      <c r="L43" s="4">
        <v>9829128769</v>
      </c>
      <c r="M43" s="4">
        <v>9602987292</v>
      </c>
      <c r="N43" s="24">
        <v>44862</v>
      </c>
      <c r="O43" s="11">
        <v>44862</v>
      </c>
      <c r="P43" s="12" t="s">
        <v>318</v>
      </c>
      <c r="Q43" s="63">
        <v>915294924514</v>
      </c>
      <c r="R43" s="77" t="s">
        <v>98</v>
      </c>
      <c r="S43" s="13" t="s">
        <v>480</v>
      </c>
      <c r="T43" s="13" t="s">
        <v>500</v>
      </c>
      <c r="U43" s="13" t="s">
        <v>496</v>
      </c>
      <c r="V43" s="13" t="s">
        <v>534</v>
      </c>
      <c r="W43" s="13" t="s">
        <v>720</v>
      </c>
      <c r="X43" s="13" t="s">
        <v>687</v>
      </c>
      <c r="Y43" s="13" t="s">
        <v>873</v>
      </c>
      <c r="Z43" s="13" t="s">
        <v>590</v>
      </c>
      <c r="AA43" s="73">
        <f>1123/1900*100</f>
        <v>59.10526315789474</v>
      </c>
      <c r="AB43" s="184" t="s">
        <v>892</v>
      </c>
      <c r="AC43" s="184" t="s">
        <v>891</v>
      </c>
    </row>
    <row r="44" spans="1:29" ht="22.5" x14ac:dyDescent="0.25">
      <c r="A44" s="222">
        <v>40</v>
      </c>
      <c r="B44" s="160" t="s">
        <v>358</v>
      </c>
      <c r="C44" s="4" t="s">
        <v>359</v>
      </c>
      <c r="D44" s="4" t="s">
        <v>360</v>
      </c>
      <c r="E44" s="4">
        <v>861888</v>
      </c>
      <c r="F44" s="4" t="s">
        <v>3</v>
      </c>
      <c r="G44" s="4" t="s">
        <v>37</v>
      </c>
      <c r="H44" s="4"/>
      <c r="I44" s="4" t="s">
        <v>36</v>
      </c>
      <c r="J44" s="6">
        <v>37473</v>
      </c>
      <c r="K44" s="4">
        <v>7742616694</v>
      </c>
      <c r="L44" s="4">
        <v>9001330484</v>
      </c>
      <c r="M44" s="4" t="s">
        <v>674</v>
      </c>
      <c r="N44" s="11">
        <v>44875</v>
      </c>
      <c r="O44" s="11">
        <v>44875</v>
      </c>
      <c r="P44" s="12" t="s">
        <v>455</v>
      </c>
      <c r="Q44" s="63">
        <v>205953024596</v>
      </c>
      <c r="R44" s="77" t="s">
        <v>98</v>
      </c>
      <c r="S44" s="13" t="s">
        <v>480</v>
      </c>
      <c r="T44" s="13" t="s">
        <v>500</v>
      </c>
      <c r="U44" s="13" t="s">
        <v>479</v>
      </c>
      <c r="V44" s="13" t="s">
        <v>534</v>
      </c>
      <c r="W44" s="13" t="s">
        <v>803</v>
      </c>
      <c r="X44" s="13" t="s">
        <v>669</v>
      </c>
      <c r="Y44" s="13" t="s">
        <v>881</v>
      </c>
      <c r="Z44" s="13" t="s">
        <v>668</v>
      </c>
      <c r="AA44" s="73">
        <f>1124/1800*100</f>
        <v>62.44444444444445</v>
      </c>
      <c r="AB44" s="184" t="s">
        <v>907</v>
      </c>
      <c r="AC44" s="184" t="s">
        <v>897</v>
      </c>
    </row>
    <row r="45" spans="1:29" ht="22.5" x14ac:dyDescent="0.25">
      <c r="A45" s="222">
        <v>41</v>
      </c>
      <c r="B45" s="160" t="s">
        <v>154</v>
      </c>
      <c r="C45" s="4" t="s">
        <v>153</v>
      </c>
      <c r="D45" s="4" t="s">
        <v>152</v>
      </c>
      <c r="E45" s="4">
        <v>600712</v>
      </c>
      <c r="F45" s="4" t="s">
        <v>3</v>
      </c>
      <c r="G45" s="4" t="s">
        <v>2</v>
      </c>
      <c r="H45" s="4"/>
      <c r="I45" s="4" t="s">
        <v>1</v>
      </c>
      <c r="J45" s="6">
        <v>36768</v>
      </c>
      <c r="K45" s="4">
        <v>8769357502</v>
      </c>
      <c r="L45" s="4">
        <v>9829082234</v>
      </c>
      <c r="M45" s="4">
        <v>9460040118</v>
      </c>
      <c r="N45" s="24">
        <v>44849</v>
      </c>
      <c r="O45" s="11">
        <v>44849</v>
      </c>
      <c r="P45" s="12" t="s">
        <v>318</v>
      </c>
      <c r="Q45" s="63">
        <v>318671484437</v>
      </c>
      <c r="R45" s="77" t="s">
        <v>98</v>
      </c>
      <c r="S45" s="13" t="s">
        <v>527</v>
      </c>
      <c r="T45" s="13" t="s">
        <v>517</v>
      </c>
      <c r="U45" s="13" t="s">
        <v>478</v>
      </c>
      <c r="V45" s="13" t="s">
        <v>517</v>
      </c>
      <c r="W45" s="13" t="s">
        <v>720</v>
      </c>
      <c r="X45" s="13" t="s">
        <v>655</v>
      </c>
      <c r="Y45" s="13" t="s">
        <v>873</v>
      </c>
      <c r="Z45" s="13" t="s">
        <v>654</v>
      </c>
      <c r="AA45" s="73">
        <f>1347/1900*100</f>
        <v>70.89473684210526</v>
      </c>
      <c r="AB45" s="184" t="s">
        <v>892</v>
      </c>
      <c r="AC45" s="184" t="s">
        <v>891</v>
      </c>
    </row>
    <row r="46" spans="1:29" x14ac:dyDescent="0.25">
      <c r="A46" s="222">
        <v>42</v>
      </c>
      <c r="B46" s="160" t="s">
        <v>285</v>
      </c>
      <c r="C46" s="4" t="s">
        <v>246</v>
      </c>
      <c r="D46" s="4" t="s">
        <v>284</v>
      </c>
      <c r="E46" s="4">
        <v>602114</v>
      </c>
      <c r="F46" s="4" t="s">
        <v>3</v>
      </c>
      <c r="G46" s="4" t="s">
        <v>8</v>
      </c>
      <c r="H46" s="4"/>
      <c r="I46" s="4" t="s">
        <v>15</v>
      </c>
      <c r="J46" s="6">
        <v>37447</v>
      </c>
      <c r="K46" s="4">
        <v>9636538870</v>
      </c>
      <c r="L46" s="4">
        <v>9950537470</v>
      </c>
      <c r="M46" s="4">
        <v>8306553422</v>
      </c>
      <c r="N46" s="11">
        <v>44848</v>
      </c>
      <c r="O46" s="11">
        <v>44848</v>
      </c>
      <c r="P46" s="12" t="s">
        <v>318</v>
      </c>
      <c r="Q46" s="63">
        <v>751256032994</v>
      </c>
      <c r="R46" s="77" t="s">
        <v>98</v>
      </c>
      <c r="S46" s="13" t="s">
        <v>480</v>
      </c>
      <c r="T46" s="13" t="s">
        <v>478</v>
      </c>
      <c r="U46" s="13" t="s">
        <v>479</v>
      </c>
      <c r="V46" s="13" t="s">
        <v>534</v>
      </c>
      <c r="W46" s="13" t="s">
        <v>720</v>
      </c>
      <c r="X46" s="13" t="s">
        <v>564</v>
      </c>
      <c r="Y46" s="13" t="s">
        <v>873</v>
      </c>
      <c r="Z46" s="13" t="s">
        <v>563</v>
      </c>
      <c r="AA46" s="73">
        <f>1397/1900*100</f>
        <v>73.526315789473685</v>
      </c>
      <c r="AB46" s="184" t="s">
        <v>899</v>
      </c>
      <c r="AC46" s="184" t="s">
        <v>891</v>
      </c>
    </row>
    <row r="47" spans="1:29" ht="22.5" x14ac:dyDescent="0.25">
      <c r="A47" s="222">
        <v>43</v>
      </c>
      <c r="B47" s="160" t="s">
        <v>70</v>
      </c>
      <c r="C47" s="4" t="s">
        <v>69</v>
      </c>
      <c r="D47" s="4" t="s">
        <v>68</v>
      </c>
      <c r="E47" s="4">
        <v>603695</v>
      </c>
      <c r="F47" s="4" t="s">
        <v>3</v>
      </c>
      <c r="G47" s="4" t="s">
        <v>8</v>
      </c>
      <c r="H47" s="4"/>
      <c r="I47" s="4" t="s">
        <v>7</v>
      </c>
      <c r="J47" s="6">
        <v>35838</v>
      </c>
      <c r="K47" s="4">
        <v>9530343444</v>
      </c>
      <c r="L47" s="4">
        <v>7822995555</v>
      </c>
      <c r="M47" s="4">
        <v>7023713433</v>
      </c>
      <c r="N47" s="24">
        <v>44846</v>
      </c>
      <c r="O47" s="11">
        <v>44846</v>
      </c>
      <c r="P47" s="12" t="s">
        <v>318</v>
      </c>
      <c r="Q47" s="63">
        <v>431617716025</v>
      </c>
      <c r="R47" s="77" t="s">
        <v>30</v>
      </c>
      <c r="S47" s="13" t="s">
        <v>489</v>
      </c>
      <c r="T47" s="13" t="s">
        <v>490</v>
      </c>
      <c r="U47" s="13" t="s">
        <v>484</v>
      </c>
      <c r="V47" s="13" t="s">
        <v>491</v>
      </c>
      <c r="W47" s="13" t="s">
        <v>492</v>
      </c>
      <c r="X47" s="13" t="s">
        <v>493</v>
      </c>
      <c r="Y47" s="13" t="s">
        <v>873</v>
      </c>
      <c r="Z47" s="13" t="s">
        <v>494</v>
      </c>
      <c r="AA47" s="73">
        <f>1609/2025*100</f>
        <v>79.456790123456784</v>
      </c>
      <c r="AB47" s="184" t="s">
        <v>909</v>
      </c>
      <c r="AC47" s="184" t="s">
        <v>908</v>
      </c>
    </row>
    <row r="48" spans="1:29" ht="22.5" x14ac:dyDescent="0.25">
      <c r="A48" s="222">
        <v>44</v>
      </c>
      <c r="B48" s="160" t="s">
        <v>424</v>
      </c>
      <c r="C48" s="4" t="s">
        <v>425</v>
      </c>
      <c r="D48" s="4" t="s">
        <v>426</v>
      </c>
      <c r="E48" s="4">
        <v>600094</v>
      </c>
      <c r="F48" s="4" t="s">
        <v>3</v>
      </c>
      <c r="G48" s="4" t="s">
        <v>17</v>
      </c>
      <c r="H48" s="4"/>
      <c r="I48" s="4" t="s">
        <v>15</v>
      </c>
      <c r="J48" s="6">
        <v>37337</v>
      </c>
      <c r="K48" s="4">
        <v>8690870686</v>
      </c>
      <c r="L48" s="4">
        <v>9509580519</v>
      </c>
      <c r="M48" s="4" t="s">
        <v>674</v>
      </c>
      <c r="N48" s="24">
        <v>44874</v>
      </c>
      <c r="O48" s="11">
        <v>44874</v>
      </c>
      <c r="P48" s="12" t="s">
        <v>455</v>
      </c>
      <c r="Q48" s="63">
        <v>474509850815</v>
      </c>
      <c r="R48" s="77" t="s">
        <v>722</v>
      </c>
      <c r="S48" s="77" t="s">
        <v>722</v>
      </c>
      <c r="T48" s="77" t="s">
        <v>722</v>
      </c>
      <c r="U48" s="77" t="s">
        <v>722</v>
      </c>
      <c r="V48" s="12" t="s">
        <v>723</v>
      </c>
      <c r="W48" s="12" t="s">
        <v>724</v>
      </c>
      <c r="X48" s="13" t="s">
        <v>659</v>
      </c>
      <c r="Y48" s="13" t="s">
        <v>873</v>
      </c>
      <c r="Z48" s="13" t="s">
        <v>607</v>
      </c>
      <c r="AA48" s="73">
        <f>1401/2100*100</f>
        <v>66.714285714285708</v>
      </c>
      <c r="AB48" s="184" t="s">
        <v>892</v>
      </c>
      <c r="AC48" s="184" t="s">
        <v>891</v>
      </c>
    </row>
    <row r="49" spans="1:29" ht="22.5" x14ac:dyDescent="0.25">
      <c r="A49" s="222">
        <v>45</v>
      </c>
      <c r="B49" s="160" t="s">
        <v>391</v>
      </c>
      <c r="C49" s="4" t="s">
        <v>392</v>
      </c>
      <c r="D49" s="4" t="s">
        <v>393</v>
      </c>
      <c r="E49" s="4">
        <v>601816</v>
      </c>
      <c r="F49" s="4" t="s">
        <v>3</v>
      </c>
      <c r="G49" s="4" t="s">
        <v>8</v>
      </c>
      <c r="H49" s="4"/>
      <c r="I49" s="4" t="s">
        <v>15</v>
      </c>
      <c r="J49" s="6">
        <v>36149</v>
      </c>
      <c r="K49" s="4">
        <v>7689865462</v>
      </c>
      <c r="L49" s="4" t="s">
        <v>674</v>
      </c>
      <c r="M49" s="4" t="s">
        <v>674</v>
      </c>
      <c r="N49" s="24">
        <v>44874</v>
      </c>
      <c r="O49" s="11">
        <v>44874</v>
      </c>
      <c r="P49" s="12" t="s">
        <v>455</v>
      </c>
      <c r="Q49" s="63">
        <v>365813267222</v>
      </c>
      <c r="R49" s="77" t="s">
        <v>30</v>
      </c>
      <c r="S49" s="13" t="s">
        <v>483</v>
      </c>
      <c r="T49" s="13" t="s">
        <v>484</v>
      </c>
      <c r="U49" s="13" t="s">
        <v>485</v>
      </c>
      <c r="V49" s="13" t="s">
        <v>485</v>
      </c>
      <c r="W49" s="13" t="s">
        <v>484</v>
      </c>
      <c r="X49" s="13" t="s">
        <v>675</v>
      </c>
      <c r="Y49" s="13" t="s">
        <v>873</v>
      </c>
      <c r="Z49" s="64" t="s">
        <v>618</v>
      </c>
      <c r="AA49" s="73">
        <f>1678/2125*100</f>
        <v>78.964705882352931</v>
      </c>
      <c r="AB49" s="184" t="s">
        <v>892</v>
      </c>
      <c r="AC49" s="184" t="s">
        <v>891</v>
      </c>
    </row>
    <row r="50" spans="1:29" ht="22.5" x14ac:dyDescent="0.25">
      <c r="A50" s="222">
        <v>46</v>
      </c>
      <c r="B50" s="160" t="s">
        <v>988</v>
      </c>
      <c r="C50" s="4" t="s">
        <v>96</v>
      </c>
      <c r="D50" s="4" t="s">
        <v>95</v>
      </c>
      <c r="E50" s="4">
        <v>830687</v>
      </c>
      <c r="F50" s="4" t="s">
        <v>3</v>
      </c>
      <c r="G50" s="4" t="s">
        <v>17</v>
      </c>
      <c r="H50" s="4"/>
      <c r="I50" s="4" t="s">
        <v>15</v>
      </c>
      <c r="J50" s="6">
        <v>36821</v>
      </c>
      <c r="K50" s="4">
        <v>9982082063</v>
      </c>
      <c r="L50" s="4">
        <v>9414732063</v>
      </c>
      <c r="M50" s="4">
        <v>9079208464</v>
      </c>
      <c r="N50" s="24">
        <v>44851</v>
      </c>
      <c r="O50" s="11">
        <v>44851</v>
      </c>
      <c r="P50" s="12" t="s">
        <v>318</v>
      </c>
      <c r="Q50" s="63">
        <v>830443077561</v>
      </c>
      <c r="R50" s="77" t="s">
        <v>30</v>
      </c>
      <c r="S50" s="13" t="s">
        <v>483</v>
      </c>
      <c r="T50" s="13" t="s">
        <v>484</v>
      </c>
      <c r="U50" s="13" t="s">
        <v>485</v>
      </c>
      <c r="V50" s="13" t="s">
        <v>483</v>
      </c>
      <c r="W50" s="13" t="s">
        <v>485</v>
      </c>
      <c r="X50" s="13" t="s">
        <v>701</v>
      </c>
      <c r="Y50" s="13" t="s">
        <v>873</v>
      </c>
      <c r="Z50" s="13" t="s">
        <v>700</v>
      </c>
      <c r="AA50" s="73">
        <f>1056/2025*100</f>
        <v>52.148148148148145</v>
      </c>
      <c r="AB50" s="184" t="s">
        <v>911</v>
      </c>
      <c r="AC50" s="184" t="s">
        <v>908</v>
      </c>
    </row>
    <row r="51" spans="1:29" x14ac:dyDescent="0.25">
      <c r="A51" s="222">
        <v>47</v>
      </c>
      <c r="B51" s="160" t="s">
        <v>748</v>
      </c>
      <c r="C51" s="4" t="s">
        <v>738</v>
      </c>
      <c r="D51" s="4" t="s">
        <v>739</v>
      </c>
      <c r="E51" s="4">
        <v>577812</v>
      </c>
      <c r="F51" s="4" t="s">
        <v>3</v>
      </c>
      <c r="G51" s="4" t="s">
        <v>8</v>
      </c>
      <c r="H51" s="4"/>
      <c r="I51" s="4" t="s">
        <v>15</v>
      </c>
      <c r="J51" s="6">
        <v>37130</v>
      </c>
      <c r="K51" s="4">
        <v>7425023892</v>
      </c>
      <c r="L51" s="94">
        <v>9929423892</v>
      </c>
      <c r="M51" s="4">
        <v>7073533892</v>
      </c>
      <c r="N51" s="24">
        <v>44902</v>
      </c>
      <c r="O51" s="11">
        <v>44902</v>
      </c>
      <c r="P51" s="12" t="s">
        <v>455</v>
      </c>
      <c r="Q51" s="62">
        <v>302794101033</v>
      </c>
      <c r="R51" s="4" t="s">
        <v>30</v>
      </c>
      <c r="S51" s="13" t="s">
        <v>483</v>
      </c>
      <c r="T51" s="13" t="s">
        <v>484</v>
      </c>
      <c r="U51" s="13" t="s">
        <v>485</v>
      </c>
      <c r="V51" s="13" t="s">
        <v>485</v>
      </c>
      <c r="W51" s="13" t="s">
        <v>483</v>
      </c>
      <c r="X51" s="13" t="s">
        <v>746</v>
      </c>
      <c r="Y51" s="13" t="s">
        <v>876</v>
      </c>
      <c r="Z51" s="64" t="s">
        <v>747</v>
      </c>
      <c r="AA51" s="73"/>
      <c r="AB51" s="184" t="s">
        <v>918</v>
      </c>
      <c r="AC51" s="184" t="s">
        <v>917</v>
      </c>
    </row>
    <row r="52" spans="1:29" ht="22.5" x14ac:dyDescent="0.25">
      <c r="A52" s="222">
        <v>48</v>
      </c>
      <c r="B52" s="160" t="s">
        <v>79</v>
      </c>
      <c r="C52" s="4" t="s">
        <v>78</v>
      </c>
      <c r="D52" s="4" t="s">
        <v>77</v>
      </c>
      <c r="E52" s="4">
        <v>601309</v>
      </c>
      <c r="F52" s="4" t="s">
        <v>3</v>
      </c>
      <c r="G52" s="4" t="s">
        <v>2</v>
      </c>
      <c r="H52" s="4"/>
      <c r="I52" s="4" t="s">
        <v>15</v>
      </c>
      <c r="J52" s="6">
        <v>36693</v>
      </c>
      <c r="K52" s="4">
        <v>9929530242</v>
      </c>
      <c r="L52" s="4">
        <v>6378467969</v>
      </c>
      <c r="M52" s="4">
        <v>9079148132</v>
      </c>
      <c r="N52" s="24">
        <v>44847</v>
      </c>
      <c r="O52" s="11">
        <v>44847</v>
      </c>
      <c r="P52" s="12" t="s">
        <v>318</v>
      </c>
      <c r="Q52" s="62">
        <v>654708145253</v>
      </c>
      <c r="R52" s="78" t="s">
        <v>30</v>
      </c>
      <c r="S52" s="13" t="s">
        <v>483</v>
      </c>
      <c r="T52" s="13" t="s">
        <v>485</v>
      </c>
      <c r="U52" s="13" t="s">
        <v>484</v>
      </c>
      <c r="V52" s="13" t="s">
        <v>483</v>
      </c>
      <c r="W52" s="13" t="s">
        <v>485</v>
      </c>
      <c r="X52" s="175" t="s">
        <v>470</v>
      </c>
      <c r="Y52" s="13" t="s">
        <v>873</v>
      </c>
      <c r="Z52" s="13" t="s">
        <v>471</v>
      </c>
      <c r="AA52" s="73">
        <f>1789/2125*100</f>
        <v>84.188235294117646</v>
      </c>
      <c r="AB52" s="184" t="s">
        <v>892</v>
      </c>
      <c r="AC52" s="184" t="s">
        <v>891</v>
      </c>
    </row>
    <row r="53" spans="1:29" x14ac:dyDescent="0.25">
      <c r="A53" s="222">
        <v>49</v>
      </c>
      <c r="B53" s="160" t="s">
        <v>278</v>
      </c>
      <c r="C53" s="4" t="s">
        <v>277</v>
      </c>
      <c r="D53" s="4" t="s">
        <v>140</v>
      </c>
      <c r="E53" s="4">
        <v>600946</v>
      </c>
      <c r="F53" s="4" t="s">
        <v>3</v>
      </c>
      <c r="G53" s="4" t="s">
        <v>8</v>
      </c>
      <c r="H53" s="4"/>
      <c r="I53" s="4" t="s">
        <v>15</v>
      </c>
      <c r="J53" s="6">
        <v>36692</v>
      </c>
      <c r="K53" s="4">
        <v>9602864264</v>
      </c>
      <c r="L53" s="4">
        <v>8769938460</v>
      </c>
      <c r="M53" s="4">
        <v>7850880581</v>
      </c>
      <c r="N53" s="11">
        <v>44849</v>
      </c>
      <c r="O53" s="11">
        <v>44849</v>
      </c>
      <c r="P53" s="12" t="s">
        <v>318</v>
      </c>
      <c r="Q53" s="63">
        <v>272868487689</v>
      </c>
      <c r="R53" s="77" t="s">
        <v>98</v>
      </c>
      <c r="S53" s="13" t="s">
        <v>555</v>
      </c>
      <c r="T53" s="13" t="s">
        <v>500</v>
      </c>
      <c r="U53" s="13" t="s">
        <v>479</v>
      </c>
      <c r="V53" s="13" t="s">
        <v>555</v>
      </c>
      <c r="W53" s="13" t="s">
        <v>720</v>
      </c>
      <c r="X53" s="13" t="s">
        <v>695</v>
      </c>
      <c r="Y53" s="13" t="s">
        <v>873</v>
      </c>
      <c r="Z53" s="13" t="s">
        <v>570</v>
      </c>
      <c r="AA53" s="73">
        <f>1341/1900*100</f>
        <v>70.578947368421055</v>
      </c>
      <c r="AB53" s="184" t="s">
        <v>916</v>
      </c>
      <c r="AC53" s="184" t="s">
        <v>891</v>
      </c>
    </row>
    <row r="54" spans="1:29" ht="22.5" x14ac:dyDescent="0.25">
      <c r="A54" s="222">
        <v>50</v>
      </c>
      <c r="B54" s="160" t="s">
        <v>209</v>
      </c>
      <c r="C54" s="4" t="s">
        <v>208</v>
      </c>
      <c r="D54" s="4" t="s">
        <v>207</v>
      </c>
      <c r="E54" s="4">
        <v>600071</v>
      </c>
      <c r="F54" s="4" t="s">
        <v>3</v>
      </c>
      <c r="G54" s="4" t="s">
        <v>8</v>
      </c>
      <c r="H54" s="4"/>
      <c r="I54" s="4" t="s">
        <v>7</v>
      </c>
      <c r="J54" s="6">
        <v>36342</v>
      </c>
      <c r="K54" s="4">
        <v>9057269947</v>
      </c>
      <c r="L54" s="4">
        <v>7891952838</v>
      </c>
      <c r="M54" s="4">
        <v>6350096765</v>
      </c>
      <c r="N54" s="24">
        <v>44854</v>
      </c>
      <c r="O54" s="11">
        <v>44854</v>
      </c>
      <c r="P54" s="12" t="s">
        <v>318</v>
      </c>
      <c r="Q54" s="63">
        <v>769088277840</v>
      </c>
      <c r="R54" s="77" t="s">
        <v>98</v>
      </c>
      <c r="S54" s="13" t="s">
        <v>480</v>
      </c>
      <c r="T54" s="13" t="s">
        <v>479</v>
      </c>
      <c r="U54" s="13" t="s">
        <v>555</v>
      </c>
      <c r="V54" s="13" t="s">
        <v>534</v>
      </c>
      <c r="W54" s="13" t="s">
        <v>555</v>
      </c>
      <c r="X54" s="13" t="s">
        <v>694</v>
      </c>
      <c r="Y54" s="13" t="s">
        <v>874</v>
      </c>
      <c r="Z54" s="13" t="s">
        <v>594</v>
      </c>
      <c r="AA54" s="73">
        <f>916/1900*100</f>
        <v>48.210526315789473</v>
      </c>
      <c r="AB54" s="184" t="s">
        <v>925</v>
      </c>
      <c r="AC54" s="184" t="s">
        <v>891</v>
      </c>
    </row>
    <row r="55" spans="1:29" ht="22.5" x14ac:dyDescent="0.25">
      <c r="A55" s="222">
        <v>51</v>
      </c>
      <c r="B55" s="160" t="s">
        <v>139</v>
      </c>
      <c r="C55" s="4" t="s">
        <v>138</v>
      </c>
      <c r="D55" s="4" t="s">
        <v>137</v>
      </c>
      <c r="E55" s="4">
        <v>578413</v>
      </c>
      <c r="F55" s="4" t="s">
        <v>3</v>
      </c>
      <c r="G55" s="4" t="s">
        <v>49</v>
      </c>
      <c r="H55" s="4"/>
      <c r="I55" s="4" t="s">
        <v>48</v>
      </c>
      <c r="J55" s="6">
        <v>36781</v>
      </c>
      <c r="K55" s="4">
        <v>9664422951</v>
      </c>
      <c r="L55" s="4">
        <v>9667034366</v>
      </c>
      <c r="M55" s="4">
        <v>7820966301</v>
      </c>
      <c r="N55" s="24">
        <v>44855</v>
      </c>
      <c r="O55" s="11">
        <v>44855</v>
      </c>
      <c r="P55" s="12" t="s">
        <v>318</v>
      </c>
      <c r="Q55" s="63">
        <v>268284810309</v>
      </c>
      <c r="R55" s="77" t="s">
        <v>98</v>
      </c>
      <c r="S55" s="13" t="s">
        <v>591</v>
      </c>
      <c r="T55" s="13" t="s">
        <v>592</v>
      </c>
      <c r="U55" s="13" t="s">
        <v>496</v>
      </c>
      <c r="V55" s="13" t="s">
        <v>592</v>
      </c>
      <c r="W55" s="13" t="s">
        <v>720</v>
      </c>
      <c r="X55" s="13" t="s">
        <v>728</v>
      </c>
      <c r="Y55" s="13" t="s">
        <v>876</v>
      </c>
      <c r="Z55" s="13" t="s">
        <v>686</v>
      </c>
      <c r="AA55" s="73">
        <f>1103/1800*100</f>
        <v>61.277777777777779</v>
      </c>
      <c r="AB55" s="184" t="s">
        <v>923</v>
      </c>
      <c r="AC55" s="184" t="s">
        <v>917</v>
      </c>
    </row>
    <row r="56" spans="1:29" x14ac:dyDescent="0.25">
      <c r="A56" s="222">
        <v>52</v>
      </c>
      <c r="B56" s="160" t="s">
        <v>29</v>
      </c>
      <c r="C56" s="4" t="s">
        <v>28</v>
      </c>
      <c r="D56" s="4" t="s">
        <v>27</v>
      </c>
      <c r="E56" s="4">
        <v>601722</v>
      </c>
      <c r="F56" s="4" t="s">
        <v>3</v>
      </c>
      <c r="G56" s="4" t="s">
        <v>2</v>
      </c>
      <c r="H56" s="4"/>
      <c r="I56" s="4" t="s">
        <v>15</v>
      </c>
      <c r="J56" s="6">
        <v>37433</v>
      </c>
      <c r="K56" s="4">
        <v>7976045480</v>
      </c>
      <c r="L56" s="4">
        <v>7737905966</v>
      </c>
      <c r="M56" s="4">
        <v>9982905966</v>
      </c>
      <c r="N56" s="24">
        <v>44847</v>
      </c>
      <c r="O56" s="11">
        <v>44847</v>
      </c>
      <c r="P56" s="12" t="s">
        <v>318</v>
      </c>
      <c r="Q56" s="63">
        <v>841447306724</v>
      </c>
      <c r="R56" s="77" t="s">
        <v>722</v>
      </c>
      <c r="S56" s="77" t="s">
        <v>722</v>
      </c>
      <c r="T56" s="77" t="s">
        <v>722</v>
      </c>
      <c r="U56" s="77" t="s">
        <v>722</v>
      </c>
      <c r="V56" s="12" t="s">
        <v>723</v>
      </c>
      <c r="W56" s="12" t="s">
        <v>724</v>
      </c>
      <c r="X56" s="13" t="s">
        <v>468</v>
      </c>
      <c r="Y56" s="13" t="s">
        <v>873</v>
      </c>
      <c r="Z56" s="13" t="s">
        <v>472</v>
      </c>
      <c r="AA56" s="73">
        <f>1636/2100*100</f>
        <v>77.904761904761912</v>
      </c>
      <c r="AB56" s="184" t="s">
        <v>899</v>
      </c>
      <c r="AC56" s="184" t="s">
        <v>891</v>
      </c>
    </row>
    <row r="57" spans="1:29" ht="22.5" x14ac:dyDescent="0.25">
      <c r="A57" s="222">
        <v>53</v>
      </c>
      <c r="B57" s="160" t="s">
        <v>217</v>
      </c>
      <c r="C57" s="4" t="s">
        <v>216</v>
      </c>
      <c r="D57" s="4" t="s">
        <v>215</v>
      </c>
      <c r="E57" s="4">
        <v>577934</v>
      </c>
      <c r="F57" s="4" t="s">
        <v>3</v>
      </c>
      <c r="G57" s="4" t="s">
        <v>8</v>
      </c>
      <c r="H57" s="4"/>
      <c r="I57" s="4" t="s">
        <v>7</v>
      </c>
      <c r="J57" s="6">
        <v>36228</v>
      </c>
      <c r="K57" s="4">
        <v>9829474875</v>
      </c>
      <c r="L57" s="4">
        <v>8003956850</v>
      </c>
      <c r="M57" s="4">
        <v>6378701874</v>
      </c>
      <c r="N57" s="24">
        <v>44848</v>
      </c>
      <c r="O57" s="11">
        <v>44848</v>
      </c>
      <c r="P57" s="12" t="s">
        <v>318</v>
      </c>
      <c r="Q57" s="63">
        <v>696235100174</v>
      </c>
      <c r="R57" s="77" t="s">
        <v>98</v>
      </c>
      <c r="S57" s="13" t="s">
        <v>534</v>
      </c>
      <c r="T57" s="13" t="s">
        <v>495</v>
      </c>
      <c r="U57" s="13" t="s">
        <v>479</v>
      </c>
      <c r="V57" s="13" t="s">
        <v>534</v>
      </c>
      <c r="W57" s="13" t="s">
        <v>720</v>
      </c>
      <c r="X57" s="13" t="s">
        <v>535</v>
      </c>
      <c r="Y57" s="13" t="s">
        <v>876</v>
      </c>
      <c r="Z57" s="13" t="s">
        <v>536</v>
      </c>
      <c r="AA57" s="73">
        <f>827/1800*100</f>
        <v>45.944444444444443</v>
      </c>
      <c r="AB57" s="184" t="s">
        <v>923</v>
      </c>
      <c r="AC57" s="184" t="s">
        <v>917</v>
      </c>
    </row>
    <row r="58" spans="1:29" x14ac:dyDescent="0.25">
      <c r="A58" s="222">
        <v>54</v>
      </c>
      <c r="B58" s="160" t="s">
        <v>148</v>
      </c>
      <c r="C58" s="4" t="s">
        <v>147</v>
      </c>
      <c r="D58" s="4" t="s">
        <v>146</v>
      </c>
      <c r="E58" s="4">
        <v>603396</v>
      </c>
      <c r="F58" s="4" t="s">
        <v>3</v>
      </c>
      <c r="G58" s="4" t="s">
        <v>2</v>
      </c>
      <c r="H58" s="4"/>
      <c r="I58" s="4" t="s">
        <v>1</v>
      </c>
      <c r="J58" s="6">
        <v>37398</v>
      </c>
      <c r="K58" s="4">
        <v>7014508394</v>
      </c>
      <c r="L58" s="4">
        <v>9636555221</v>
      </c>
      <c r="M58" s="4">
        <v>7665760519</v>
      </c>
      <c r="N58" s="24">
        <v>44846</v>
      </c>
      <c r="O58" s="11">
        <v>44846</v>
      </c>
      <c r="P58" s="12" t="s">
        <v>318</v>
      </c>
      <c r="Q58" s="63">
        <v>361252586030</v>
      </c>
      <c r="R58" s="77" t="s">
        <v>98</v>
      </c>
      <c r="S58" s="13" t="s">
        <v>480</v>
      </c>
      <c r="T58" s="13" t="s">
        <v>478</v>
      </c>
      <c r="U58" s="13" t="s">
        <v>496</v>
      </c>
      <c r="V58" s="13" t="s">
        <v>534</v>
      </c>
      <c r="W58" s="13" t="s">
        <v>720</v>
      </c>
      <c r="X58" s="13" t="s">
        <v>511</v>
      </c>
      <c r="Y58" s="13" t="s">
        <v>873</v>
      </c>
      <c r="Z58" s="13" t="s">
        <v>510</v>
      </c>
      <c r="AA58" s="73">
        <f>1226/1900*100</f>
        <v>64.526315789473685</v>
      </c>
      <c r="AB58" s="184" t="s">
        <v>899</v>
      </c>
      <c r="AC58" s="184" t="s">
        <v>891</v>
      </c>
    </row>
    <row r="59" spans="1:29" ht="22.5" x14ac:dyDescent="0.25">
      <c r="A59" s="222">
        <v>55</v>
      </c>
      <c r="B59" s="160" t="s">
        <v>235</v>
      </c>
      <c r="C59" s="4" t="s">
        <v>234</v>
      </c>
      <c r="D59" s="4" t="s">
        <v>233</v>
      </c>
      <c r="E59" s="4">
        <v>602168</v>
      </c>
      <c r="F59" s="4" t="s">
        <v>3</v>
      </c>
      <c r="G59" s="4" t="s">
        <v>17</v>
      </c>
      <c r="H59" s="4" t="s">
        <v>16</v>
      </c>
      <c r="I59" s="4" t="s">
        <v>15</v>
      </c>
      <c r="J59" s="6">
        <v>34554</v>
      </c>
      <c r="K59" s="4">
        <v>9024214198</v>
      </c>
      <c r="L59" s="4">
        <v>7375081994</v>
      </c>
      <c r="M59" s="4">
        <v>9413200640</v>
      </c>
      <c r="N59" s="24">
        <v>44848</v>
      </c>
      <c r="O59" s="11">
        <v>44848</v>
      </c>
      <c r="P59" s="12" t="s">
        <v>318</v>
      </c>
      <c r="Q59" s="63">
        <v>290278290421</v>
      </c>
      <c r="R59" s="77" t="s">
        <v>98</v>
      </c>
      <c r="S59" s="13" t="s">
        <v>480</v>
      </c>
      <c r="T59" s="13" t="s">
        <v>527</v>
      </c>
      <c r="U59" s="13" t="s">
        <v>479</v>
      </c>
      <c r="V59" s="13" t="s">
        <v>534</v>
      </c>
      <c r="W59" s="13" t="s">
        <v>720</v>
      </c>
      <c r="X59" s="13" t="s">
        <v>528</v>
      </c>
      <c r="Y59" s="13" t="s">
        <v>873</v>
      </c>
      <c r="Z59" s="13" t="s">
        <v>529</v>
      </c>
      <c r="AA59" s="73">
        <f>877/1900*100</f>
        <v>46.157894736842103</v>
      </c>
      <c r="AB59" s="184" t="s">
        <v>892</v>
      </c>
      <c r="AC59" s="184" t="s">
        <v>891</v>
      </c>
    </row>
    <row r="60" spans="1:29" ht="22.5" x14ac:dyDescent="0.25">
      <c r="A60" s="222">
        <v>56</v>
      </c>
      <c r="B60" s="160" t="s">
        <v>142</v>
      </c>
      <c r="C60" s="4" t="s">
        <v>141</v>
      </c>
      <c r="D60" s="4" t="s">
        <v>140</v>
      </c>
      <c r="E60" s="4">
        <v>574872</v>
      </c>
      <c r="F60" s="4" t="s">
        <v>3</v>
      </c>
      <c r="G60" s="4" t="s">
        <v>49</v>
      </c>
      <c r="H60" s="4"/>
      <c r="I60" s="4" t="s">
        <v>48</v>
      </c>
      <c r="J60" s="6">
        <v>36948</v>
      </c>
      <c r="K60" s="4">
        <v>7300309153</v>
      </c>
      <c r="L60" s="4">
        <v>9799047734</v>
      </c>
      <c r="M60" s="4">
        <v>7878640431</v>
      </c>
      <c r="N60" s="24">
        <v>44848</v>
      </c>
      <c r="O60" s="11">
        <v>44848</v>
      </c>
      <c r="P60" s="12" t="s">
        <v>318</v>
      </c>
      <c r="Q60" s="63">
        <v>328258355782</v>
      </c>
      <c r="R60" s="77" t="s">
        <v>98</v>
      </c>
      <c r="S60" s="13" t="s">
        <v>480</v>
      </c>
      <c r="T60" s="13" t="s">
        <v>478</v>
      </c>
      <c r="U60" s="13" t="s">
        <v>500</v>
      </c>
      <c r="V60" s="13" t="s">
        <v>534</v>
      </c>
      <c r="W60" s="13" t="s">
        <v>720</v>
      </c>
      <c r="X60" s="13" t="s">
        <v>526</v>
      </c>
      <c r="Y60" s="13" t="s">
        <v>876</v>
      </c>
      <c r="Z60" s="12" t="s">
        <v>715</v>
      </c>
      <c r="AA60" s="73">
        <f>957/1900*100</f>
        <v>50.368421052631575</v>
      </c>
      <c r="AB60" s="184" t="s">
        <v>926</v>
      </c>
      <c r="AC60" s="184" t="s">
        <v>917</v>
      </c>
    </row>
    <row r="61" spans="1:29" ht="22.5" x14ac:dyDescent="0.25">
      <c r="A61" s="222">
        <v>57</v>
      </c>
      <c r="B61" s="160" t="s">
        <v>11</v>
      </c>
      <c r="C61" s="4" t="s">
        <v>10</v>
      </c>
      <c r="D61" s="4" t="s">
        <v>9</v>
      </c>
      <c r="E61" s="4">
        <v>825541</v>
      </c>
      <c r="F61" s="4" t="s">
        <v>3</v>
      </c>
      <c r="G61" s="4" t="s">
        <v>8</v>
      </c>
      <c r="H61" s="4"/>
      <c r="I61" s="4" t="s">
        <v>7</v>
      </c>
      <c r="J61" s="6">
        <v>35985</v>
      </c>
      <c r="K61" s="4">
        <v>7412881060</v>
      </c>
      <c r="L61" s="4">
        <v>9829773631</v>
      </c>
      <c r="M61" s="4">
        <v>7014699410</v>
      </c>
      <c r="N61" s="24">
        <v>44851</v>
      </c>
      <c r="O61" s="11">
        <v>44851</v>
      </c>
      <c r="P61" s="12" t="s">
        <v>318</v>
      </c>
      <c r="Q61" s="63">
        <v>754471656820</v>
      </c>
      <c r="R61" s="77" t="s">
        <v>722</v>
      </c>
      <c r="S61" s="77" t="s">
        <v>722</v>
      </c>
      <c r="T61" s="77" t="s">
        <v>722</v>
      </c>
      <c r="U61" s="77" t="s">
        <v>722</v>
      </c>
      <c r="V61" s="12" t="s">
        <v>723</v>
      </c>
      <c r="W61" s="12" t="s">
        <v>724</v>
      </c>
      <c r="X61" s="13" t="s">
        <v>697</v>
      </c>
      <c r="Y61" s="13" t="s">
        <v>873</v>
      </c>
      <c r="Z61" s="13" t="s">
        <v>580</v>
      </c>
      <c r="AA61" s="73">
        <f>1204/2100*100</f>
        <v>57.333333333333336</v>
      </c>
      <c r="AB61" s="184" t="s">
        <v>927</v>
      </c>
      <c r="AC61" s="184" t="s">
        <v>891</v>
      </c>
    </row>
    <row r="62" spans="1:29" ht="22.5" x14ac:dyDescent="0.25">
      <c r="A62" s="222">
        <v>58</v>
      </c>
      <c r="B62" s="160" t="s">
        <v>276</v>
      </c>
      <c r="C62" s="4" t="s">
        <v>275</v>
      </c>
      <c r="D62" s="4" t="s">
        <v>274</v>
      </c>
      <c r="E62" s="4">
        <v>601139</v>
      </c>
      <c r="F62" s="4" t="s">
        <v>3</v>
      </c>
      <c r="G62" s="4" t="s">
        <v>17</v>
      </c>
      <c r="H62" s="4"/>
      <c r="I62" s="4" t="s">
        <v>15</v>
      </c>
      <c r="J62" s="6">
        <v>33667</v>
      </c>
      <c r="K62" s="4">
        <v>7357111547</v>
      </c>
      <c r="L62" s="4">
        <v>9829774165</v>
      </c>
      <c r="M62" s="4">
        <v>9784494757</v>
      </c>
      <c r="N62" s="11">
        <v>44853</v>
      </c>
      <c r="O62" s="11">
        <v>44853</v>
      </c>
      <c r="P62" s="12" t="s">
        <v>318</v>
      </c>
      <c r="Q62" s="63">
        <v>555715909557</v>
      </c>
      <c r="R62" s="77" t="s">
        <v>98</v>
      </c>
      <c r="S62" s="13" t="s">
        <v>517</v>
      </c>
      <c r="T62" s="13" t="s">
        <v>478</v>
      </c>
      <c r="U62" s="13" t="s">
        <v>479</v>
      </c>
      <c r="V62" s="13" t="s">
        <v>517</v>
      </c>
      <c r="W62" s="13" t="s">
        <v>478</v>
      </c>
      <c r="X62" s="13" t="s">
        <v>692</v>
      </c>
      <c r="Y62" s="13" t="s">
        <v>873</v>
      </c>
      <c r="Z62" s="13" t="s">
        <v>596</v>
      </c>
      <c r="AA62" s="73">
        <f>989/1900*100</f>
        <v>52.05263157894737</v>
      </c>
      <c r="AB62" s="184" t="s">
        <v>921</v>
      </c>
      <c r="AC62" s="184" t="s">
        <v>891</v>
      </c>
    </row>
    <row r="63" spans="1:29" ht="22.5" x14ac:dyDescent="0.25">
      <c r="A63" s="222">
        <v>59</v>
      </c>
      <c r="B63" s="160" t="s">
        <v>113</v>
      </c>
      <c r="C63" s="4" t="s">
        <v>112</v>
      </c>
      <c r="D63" s="4" t="s">
        <v>111</v>
      </c>
      <c r="E63" s="4">
        <v>735469</v>
      </c>
      <c r="F63" s="4" t="s">
        <v>3</v>
      </c>
      <c r="G63" s="4" t="s">
        <v>49</v>
      </c>
      <c r="H63" s="4"/>
      <c r="I63" s="4" t="s">
        <v>48</v>
      </c>
      <c r="J63" s="6">
        <v>36114</v>
      </c>
      <c r="K63" s="4">
        <v>8875615175</v>
      </c>
      <c r="L63" s="4">
        <v>9887088491</v>
      </c>
      <c r="M63" s="4">
        <v>9166887221</v>
      </c>
      <c r="N63" s="24">
        <v>44849</v>
      </c>
      <c r="O63" s="11">
        <v>44849</v>
      </c>
      <c r="P63" s="12" t="s">
        <v>318</v>
      </c>
      <c r="Q63" s="63">
        <v>342925348848</v>
      </c>
      <c r="R63" s="77" t="s">
        <v>98</v>
      </c>
      <c r="S63" s="13" t="s">
        <v>480</v>
      </c>
      <c r="T63" s="13" t="s">
        <v>495</v>
      </c>
      <c r="U63" s="13" t="s">
        <v>478</v>
      </c>
      <c r="V63" s="13" t="s">
        <v>534</v>
      </c>
      <c r="W63" s="13" t="s">
        <v>720</v>
      </c>
      <c r="X63" s="13" t="s">
        <v>677</v>
      </c>
      <c r="Y63" s="13" t="s">
        <v>875</v>
      </c>
      <c r="Z63" s="13" t="s">
        <v>572</v>
      </c>
      <c r="AA63" s="73">
        <f>907/1800*100</f>
        <v>50.388888888888893</v>
      </c>
      <c r="AB63" s="184" t="s">
        <v>928</v>
      </c>
      <c r="AC63" s="184" t="s">
        <v>897</v>
      </c>
    </row>
    <row r="64" spans="1:29" x14ac:dyDescent="0.25">
      <c r="A64" s="222">
        <v>60</v>
      </c>
      <c r="B64" s="160" t="s">
        <v>280</v>
      </c>
      <c r="C64" s="4" t="s">
        <v>275</v>
      </c>
      <c r="D64" s="4" t="s">
        <v>279</v>
      </c>
      <c r="E64" s="4">
        <v>602477</v>
      </c>
      <c r="F64" s="4" t="s">
        <v>3</v>
      </c>
      <c r="G64" s="4" t="s">
        <v>49</v>
      </c>
      <c r="H64" s="4"/>
      <c r="I64" s="4" t="s">
        <v>15</v>
      </c>
      <c r="J64" s="6">
        <v>36255</v>
      </c>
      <c r="K64" s="4">
        <v>9649203023</v>
      </c>
      <c r="L64" s="4">
        <v>9928501329</v>
      </c>
      <c r="M64" s="4">
        <v>9983261188</v>
      </c>
      <c r="N64" s="11">
        <v>44852</v>
      </c>
      <c r="O64" s="11">
        <v>44852</v>
      </c>
      <c r="P64" s="12" t="s">
        <v>318</v>
      </c>
      <c r="Q64" s="63">
        <v>434602444915</v>
      </c>
      <c r="R64" s="77" t="s">
        <v>98</v>
      </c>
      <c r="S64" s="13" t="s">
        <v>480</v>
      </c>
      <c r="T64" s="13" t="s">
        <v>478</v>
      </c>
      <c r="U64" s="13" t="s">
        <v>479</v>
      </c>
      <c r="V64" s="13" t="s">
        <v>534</v>
      </c>
      <c r="W64" s="13" t="s">
        <v>720</v>
      </c>
      <c r="X64" s="13" t="s">
        <v>690</v>
      </c>
      <c r="Y64" s="13" t="s">
        <v>873</v>
      </c>
      <c r="Z64" s="13" t="s">
        <v>598</v>
      </c>
      <c r="AA64" s="73">
        <f>1209/1900*100</f>
        <v>63.631578947368418</v>
      </c>
      <c r="AB64" s="184" t="s">
        <v>916</v>
      </c>
      <c r="AC64" s="184" t="s">
        <v>891</v>
      </c>
    </row>
    <row r="65" spans="1:29" ht="22.5" x14ac:dyDescent="0.25">
      <c r="A65" s="222">
        <v>61</v>
      </c>
      <c r="B65" s="160" t="s">
        <v>76</v>
      </c>
      <c r="C65" s="4" t="s">
        <v>75</v>
      </c>
      <c r="D65" s="4" t="s">
        <v>74</v>
      </c>
      <c r="E65" s="4">
        <v>868335</v>
      </c>
      <c r="F65" s="4" t="s">
        <v>3</v>
      </c>
      <c r="G65" s="4" t="s">
        <v>17</v>
      </c>
      <c r="H65" s="4"/>
      <c r="I65" s="4" t="s">
        <v>15</v>
      </c>
      <c r="J65" s="6">
        <v>37632</v>
      </c>
      <c r="K65" s="4">
        <v>9352787279</v>
      </c>
      <c r="L65" s="4">
        <v>9414194320</v>
      </c>
      <c r="M65" s="4">
        <v>9460334701</v>
      </c>
      <c r="N65" s="24">
        <v>44847</v>
      </c>
      <c r="O65" s="11">
        <v>44847</v>
      </c>
      <c r="P65" s="12" t="s">
        <v>318</v>
      </c>
      <c r="Q65" s="63">
        <v>926129866061</v>
      </c>
      <c r="R65" s="77" t="s">
        <v>30</v>
      </c>
      <c r="S65" s="13" t="s">
        <v>483</v>
      </c>
      <c r="T65" s="13" t="s">
        <v>485</v>
      </c>
      <c r="U65" s="13" t="s">
        <v>484</v>
      </c>
      <c r="V65" s="13" t="s">
        <v>485</v>
      </c>
      <c r="W65" s="13" t="s">
        <v>843</v>
      </c>
      <c r="X65" s="13" t="s">
        <v>487</v>
      </c>
      <c r="Y65" s="13" t="s">
        <v>878</v>
      </c>
      <c r="Z65" s="13" t="s">
        <v>488</v>
      </c>
      <c r="AA65" s="73">
        <f>1892/2125*100</f>
        <v>89.035294117647055</v>
      </c>
      <c r="AB65" s="184" t="s">
        <v>924</v>
      </c>
      <c r="AC65" s="184" t="s">
        <v>891</v>
      </c>
    </row>
    <row r="66" spans="1:29" ht="22.5" x14ac:dyDescent="0.25">
      <c r="A66" s="222">
        <v>62</v>
      </c>
      <c r="B66" s="160" t="s">
        <v>355</v>
      </c>
      <c r="C66" s="4" t="s">
        <v>356</v>
      </c>
      <c r="D66" s="4" t="s">
        <v>357</v>
      </c>
      <c r="E66" s="4">
        <v>603785</v>
      </c>
      <c r="F66" s="4" t="s">
        <v>3</v>
      </c>
      <c r="G66" s="4" t="s">
        <v>8</v>
      </c>
      <c r="H66" s="4"/>
      <c r="I66" s="4" t="s">
        <v>7</v>
      </c>
      <c r="J66" s="6">
        <v>36550</v>
      </c>
      <c r="K66" s="4">
        <v>8385064001</v>
      </c>
      <c r="L66" s="4">
        <v>6377991413</v>
      </c>
      <c r="M66" s="4">
        <v>8769866025</v>
      </c>
      <c r="N66" s="24">
        <v>44872</v>
      </c>
      <c r="O66" s="11">
        <v>44872</v>
      </c>
      <c r="P66" s="12" t="s">
        <v>455</v>
      </c>
      <c r="Q66" s="63">
        <v>479552129362</v>
      </c>
      <c r="R66" s="77" t="s">
        <v>98</v>
      </c>
      <c r="S66" s="13" t="s">
        <v>480</v>
      </c>
      <c r="T66" s="13" t="s">
        <v>478</v>
      </c>
      <c r="U66" s="13" t="s">
        <v>479</v>
      </c>
      <c r="V66" s="13" t="s">
        <v>534</v>
      </c>
      <c r="W66" s="13" t="s">
        <v>720</v>
      </c>
      <c r="X66" s="13" t="s">
        <v>645</v>
      </c>
      <c r="Y66" s="13" t="s">
        <v>873</v>
      </c>
      <c r="Z66" s="13" t="s">
        <v>510</v>
      </c>
      <c r="AA66" s="73">
        <f>1226/1900*100</f>
        <v>64.526315789473685</v>
      </c>
      <c r="AB66" s="184" t="s">
        <v>892</v>
      </c>
      <c r="AC66" s="184" t="s">
        <v>891</v>
      </c>
    </row>
    <row r="67" spans="1:29" x14ac:dyDescent="0.25">
      <c r="A67" s="222">
        <v>63</v>
      </c>
      <c r="B67" s="160" t="s">
        <v>230</v>
      </c>
      <c r="C67" s="4" t="s">
        <v>229</v>
      </c>
      <c r="D67" s="4" t="s">
        <v>228</v>
      </c>
      <c r="E67" s="4">
        <v>600517</v>
      </c>
      <c r="F67" s="4" t="s">
        <v>3</v>
      </c>
      <c r="G67" s="4" t="s">
        <v>8</v>
      </c>
      <c r="H67" s="4"/>
      <c r="I67" s="4" t="s">
        <v>15</v>
      </c>
      <c r="J67" s="6">
        <v>37631</v>
      </c>
      <c r="K67" s="4">
        <v>9672037480</v>
      </c>
      <c r="L67" s="4">
        <v>6367994747</v>
      </c>
      <c r="M67" s="4" t="s">
        <v>674</v>
      </c>
      <c r="N67" s="24">
        <v>44847</v>
      </c>
      <c r="O67" s="11">
        <v>44847</v>
      </c>
      <c r="P67" s="12" t="s">
        <v>318</v>
      </c>
      <c r="Q67" s="63">
        <v>615683340014</v>
      </c>
      <c r="R67" s="77" t="s">
        <v>98</v>
      </c>
      <c r="S67" s="13" t="s">
        <v>458</v>
      </c>
      <c r="T67" s="13" t="s">
        <v>459</v>
      </c>
      <c r="U67" s="13" t="s">
        <v>479</v>
      </c>
      <c r="V67" s="13" t="s">
        <v>534</v>
      </c>
      <c r="W67" s="13" t="s">
        <v>720</v>
      </c>
      <c r="X67" s="13" t="s">
        <v>476</v>
      </c>
      <c r="Y67" s="13" t="s">
        <v>873</v>
      </c>
      <c r="Z67" s="13" t="s">
        <v>477</v>
      </c>
      <c r="AA67" s="73">
        <f>1094/1900*100</f>
        <v>57.578947368421055</v>
      </c>
      <c r="AB67" s="184" t="s">
        <v>910</v>
      </c>
      <c r="AC67" s="184" t="s">
        <v>891</v>
      </c>
    </row>
    <row r="68" spans="1:29" x14ac:dyDescent="0.25">
      <c r="A68" s="222">
        <v>64</v>
      </c>
      <c r="B68" s="160" t="s">
        <v>179</v>
      </c>
      <c r="C68" s="4" t="s">
        <v>178</v>
      </c>
      <c r="D68" s="4" t="s">
        <v>177</v>
      </c>
      <c r="E68" s="4">
        <v>600510</v>
      </c>
      <c r="F68" s="4" t="s">
        <v>3</v>
      </c>
      <c r="G68" s="4" t="s">
        <v>2</v>
      </c>
      <c r="H68" s="4"/>
      <c r="I68" s="4" t="s">
        <v>1</v>
      </c>
      <c r="J68" s="6">
        <v>38211</v>
      </c>
      <c r="K68" s="4">
        <v>9828770632</v>
      </c>
      <c r="L68" s="4">
        <v>8003131592</v>
      </c>
      <c r="M68" s="4">
        <v>8209378740</v>
      </c>
      <c r="N68" s="24">
        <v>44844</v>
      </c>
      <c r="O68" s="11">
        <v>44844</v>
      </c>
      <c r="P68" s="12" t="s">
        <v>318</v>
      </c>
      <c r="Q68" s="63">
        <v>880844949844</v>
      </c>
      <c r="R68" s="77" t="s">
        <v>98</v>
      </c>
      <c r="S68" s="13" t="s">
        <v>517</v>
      </c>
      <c r="T68" s="13" t="s">
        <v>500</v>
      </c>
      <c r="U68" s="13" t="s">
        <v>478</v>
      </c>
      <c r="V68" s="13" t="s">
        <v>517</v>
      </c>
      <c r="W68" s="13" t="s">
        <v>720</v>
      </c>
      <c r="X68" s="13" t="s">
        <v>549</v>
      </c>
      <c r="Y68" s="13" t="s">
        <v>873</v>
      </c>
      <c r="Z68" s="13" t="s">
        <v>550</v>
      </c>
      <c r="AA68" s="73">
        <f>1276/1900*100</f>
        <v>67.15789473684211</v>
      </c>
      <c r="AB68" s="184" t="s">
        <v>899</v>
      </c>
      <c r="AC68" s="184" t="s">
        <v>891</v>
      </c>
    </row>
    <row r="69" spans="1:29" x14ac:dyDescent="0.25">
      <c r="A69" s="222">
        <v>65</v>
      </c>
      <c r="B69" s="160" t="s">
        <v>227</v>
      </c>
      <c r="C69" s="4" t="s">
        <v>226</v>
      </c>
      <c r="D69" s="4" t="s">
        <v>225</v>
      </c>
      <c r="E69" s="4">
        <v>600894</v>
      </c>
      <c r="F69" s="4" t="s">
        <v>3</v>
      </c>
      <c r="G69" s="4" t="s">
        <v>49</v>
      </c>
      <c r="H69" s="4"/>
      <c r="I69" s="4" t="s">
        <v>15</v>
      </c>
      <c r="J69" s="6">
        <v>36047</v>
      </c>
      <c r="K69" s="4">
        <v>8000544587</v>
      </c>
      <c r="L69" s="86">
        <v>998920440</v>
      </c>
      <c r="M69" s="4">
        <v>9983207023</v>
      </c>
      <c r="N69" s="24">
        <v>44854</v>
      </c>
      <c r="O69" s="11">
        <v>44854</v>
      </c>
      <c r="P69" s="12" t="s">
        <v>318</v>
      </c>
      <c r="Q69" s="63">
        <v>256481513458</v>
      </c>
      <c r="R69" s="77" t="s">
        <v>98</v>
      </c>
      <c r="S69" s="13" t="s">
        <v>478</v>
      </c>
      <c r="T69" s="13" t="s">
        <v>479</v>
      </c>
      <c r="U69" s="13" t="s">
        <v>555</v>
      </c>
      <c r="V69" s="13" t="s">
        <v>555</v>
      </c>
      <c r="W69" s="13" t="s">
        <v>720</v>
      </c>
      <c r="X69" s="13" t="s">
        <v>693</v>
      </c>
      <c r="Y69" s="13" t="s">
        <v>873</v>
      </c>
      <c r="Z69" s="13" t="s">
        <v>595</v>
      </c>
      <c r="AA69" s="73">
        <f>1032/1900*100</f>
        <v>54.315789473684205</v>
      </c>
      <c r="AB69" s="184" t="s">
        <v>916</v>
      </c>
      <c r="AC69" s="184" t="s">
        <v>891</v>
      </c>
    </row>
    <row r="70" spans="1:29" ht="22.5" x14ac:dyDescent="0.25">
      <c r="A70" s="222">
        <v>66</v>
      </c>
      <c r="B70" s="160" t="s">
        <v>6</v>
      </c>
      <c r="C70" s="4" t="s">
        <v>5</v>
      </c>
      <c r="D70" s="4" t="s">
        <v>4</v>
      </c>
      <c r="E70" s="4">
        <v>603707</v>
      </c>
      <c r="F70" s="4" t="s">
        <v>3</v>
      </c>
      <c r="G70" s="4" t="s">
        <v>2</v>
      </c>
      <c r="H70" s="4"/>
      <c r="I70" s="4" t="s">
        <v>1</v>
      </c>
      <c r="J70" s="6">
        <v>36773</v>
      </c>
      <c r="K70" s="4">
        <v>8690331181</v>
      </c>
      <c r="L70" s="4">
        <v>9116569449</v>
      </c>
      <c r="M70" s="4">
        <v>7339960302</v>
      </c>
      <c r="N70" s="24">
        <v>44846</v>
      </c>
      <c r="O70" s="11">
        <v>44846</v>
      </c>
      <c r="P70" s="12" t="s">
        <v>318</v>
      </c>
      <c r="Q70" s="63">
        <v>500824168065</v>
      </c>
      <c r="R70" s="77" t="s">
        <v>722</v>
      </c>
      <c r="S70" s="77" t="s">
        <v>722</v>
      </c>
      <c r="T70" s="77" t="s">
        <v>722</v>
      </c>
      <c r="U70" s="77" t="s">
        <v>722</v>
      </c>
      <c r="V70" s="12" t="s">
        <v>723</v>
      </c>
      <c r="W70" s="12" t="s">
        <v>724</v>
      </c>
      <c r="X70" s="13" t="s">
        <v>504</v>
      </c>
      <c r="Y70" s="13" t="s">
        <v>873</v>
      </c>
      <c r="Z70" s="13" t="s">
        <v>502</v>
      </c>
      <c r="AA70" s="73">
        <f>1145/2100*100</f>
        <v>54.523809523809518</v>
      </c>
      <c r="AB70" s="184" t="s">
        <v>892</v>
      </c>
      <c r="AC70" s="184" t="s">
        <v>891</v>
      </c>
    </row>
    <row r="71" spans="1:29" x14ac:dyDescent="0.25">
      <c r="A71" s="222">
        <v>67</v>
      </c>
      <c r="B71" s="160" t="s">
        <v>197</v>
      </c>
      <c r="C71" s="4" t="s">
        <v>196</v>
      </c>
      <c r="D71" s="4" t="s">
        <v>195</v>
      </c>
      <c r="E71" s="4">
        <v>601037</v>
      </c>
      <c r="F71" s="4" t="s">
        <v>3</v>
      </c>
      <c r="G71" s="4" t="s">
        <v>8</v>
      </c>
      <c r="H71" s="4"/>
      <c r="I71" s="4" t="s">
        <v>7</v>
      </c>
      <c r="J71" s="6">
        <v>37330</v>
      </c>
      <c r="K71" s="4">
        <v>9602929982</v>
      </c>
      <c r="L71" s="4">
        <v>8824957005</v>
      </c>
      <c r="M71" s="4">
        <v>8107006698</v>
      </c>
      <c r="N71" s="24">
        <v>44865</v>
      </c>
      <c r="O71" s="11">
        <v>44865</v>
      </c>
      <c r="P71" s="12" t="s">
        <v>318</v>
      </c>
      <c r="Q71" s="63">
        <v>249446304589</v>
      </c>
      <c r="R71" s="77" t="s">
        <v>98</v>
      </c>
      <c r="S71" s="13" t="s">
        <v>480</v>
      </c>
      <c r="T71" s="13" t="s">
        <v>478</v>
      </c>
      <c r="U71" s="13" t="s">
        <v>496</v>
      </c>
      <c r="V71" s="13" t="s">
        <v>534</v>
      </c>
      <c r="W71" s="13" t="s">
        <v>720</v>
      </c>
      <c r="X71" s="13" t="s">
        <v>706</v>
      </c>
      <c r="Y71" s="13" t="s">
        <v>873</v>
      </c>
      <c r="Z71" s="13" t="s">
        <v>587</v>
      </c>
      <c r="AA71" s="73">
        <f>1117/1900*100</f>
        <v>58.789473684210527</v>
      </c>
      <c r="AB71" s="184" t="s">
        <v>916</v>
      </c>
      <c r="AC71" s="184" t="s">
        <v>891</v>
      </c>
    </row>
    <row r="72" spans="1:29" ht="22.5" x14ac:dyDescent="0.25">
      <c r="A72" s="222">
        <v>68</v>
      </c>
      <c r="B72" s="160" t="s">
        <v>101</v>
      </c>
      <c r="C72" s="4" t="s">
        <v>100</v>
      </c>
      <c r="D72" s="4" t="s">
        <v>99</v>
      </c>
      <c r="E72" s="4">
        <v>891738</v>
      </c>
      <c r="F72" s="4" t="s">
        <v>3</v>
      </c>
      <c r="G72" s="4" t="s">
        <v>37</v>
      </c>
      <c r="H72" s="4"/>
      <c r="I72" s="4" t="s">
        <v>41</v>
      </c>
      <c r="J72" s="6">
        <v>35032</v>
      </c>
      <c r="K72" s="4">
        <v>9414617229</v>
      </c>
      <c r="L72" s="4" t="s">
        <v>674</v>
      </c>
      <c r="M72" s="4" t="s">
        <v>674</v>
      </c>
      <c r="N72" s="24">
        <v>44865</v>
      </c>
      <c r="O72" s="11">
        <v>44865</v>
      </c>
      <c r="P72" s="12" t="s">
        <v>318</v>
      </c>
      <c r="Q72" s="63">
        <v>714246202509</v>
      </c>
      <c r="R72" s="77" t="s">
        <v>98</v>
      </c>
      <c r="S72" s="13" t="s">
        <v>517</v>
      </c>
      <c r="T72" s="13" t="s">
        <v>555</v>
      </c>
      <c r="U72" s="13" t="s">
        <v>500</v>
      </c>
      <c r="V72" s="13" t="s">
        <v>500</v>
      </c>
      <c r="W72" s="13" t="s">
        <v>555</v>
      </c>
      <c r="X72" s="13" t="s">
        <v>688</v>
      </c>
      <c r="Y72" s="13" t="s">
        <v>882</v>
      </c>
      <c r="Z72" s="13" t="s">
        <v>585</v>
      </c>
      <c r="AA72" s="73">
        <f>1060/1900*100</f>
        <v>55.78947368421052</v>
      </c>
      <c r="AB72" s="184" t="s">
        <v>903</v>
      </c>
      <c r="AC72" s="184" t="s">
        <v>902</v>
      </c>
    </row>
    <row r="73" spans="1:29" x14ac:dyDescent="0.25">
      <c r="A73" s="222">
        <v>69</v>
      </c>
      <c r="B73" s="160" t="s">
        <v>847</v>
      </c>
      <c r="C73" s="4" t="s">
        <v>237</v>
      </c>
      <c r="D73" s="4" t="s">
        <v>236</v>
      </c>
      <c r="E73" s="4">
        <v>601295</v>
      </c>
      <c r="F73" s="4" t="s">
        <v>3</v>
      </c>
      <c r="G73" s="4" t="s">
        <v>17</v>
      </c>
      <c r="H73" s="4"/>
      <c r="I73" s="4" t="s">
        <v>15</v>
      </c>
      <c r="J73" s="6">
        <v>37544</v>
      </c>
      <c r="K73" s="4">
        <v>8003521990</v>
      </c>
      <c r="L73" s="4">
        <v>6377226132</v>
      </c>
      <c r="M73" s="4">
        <v>9413045357</v>
      </c>
      <c r="N73" s="24">
        <v>44846</v>
      </c>
      <c r="O73" s="11">
        <v>44846</v>
      </c>
      <c r="P73" s="12" t="s">
        <v>318</v>
      </c>
      <c r="Q73" s="63">
        <v>811824512086</v>
      </c>
      <c r="R73" s="77" t="s">
        <v>98</v>
      </c>
      <c r="S73" s="13" t="s">
        <v>480</v>
      </c>
      <c r="T73" s="13" t="s">
        <v>500</v>
      </c>
      <c r="U73" s="13" t="s">
        <v>495</v>
      </c>
      <c r="V73" s="13" t="s">
        <v>458</v>
      </c>
      <c r="W73" s="13" t="s">
        <v>720</v>
      </c>
      <c r="X73" s="13" t="s">
        <v>501</v>
      </c>
      <c r="Y73" s="13" t="s">
        <v>873</v>
      </c>
      <c r="Z73" s="13" t="s">
        <v>499</v>
      </c>
      <c r="AA73" s="73">
        <f>1102/1900*100</f>
        <v>57.999999999999993</v>
      </c>
      <c r="AB73" s="184" t="s">
        <v>899</v>
      </c>
      <c r="AC73" s="184" t="s">
        <v>891</v>
      </c>
    </row>
    <row r="74" spans="1:29" ht="22.5" x14ac:dyDescent="0.25">
      <c r="A74" s="222">
        <v>70</v>
      </c>
      <c r="B74" s="160" t="s">
        <v>751</v>
      </c>
      <c r="C74" s="4" t="s">
        <v>752</v>
      </c>
      <c r="D74" s="4" t="s">
        <v>753</v>
      </c>
      <c r="E74" s="4">
        <v>539116</v>
      </c>
      <c r="F74" s="4" t="s">
        <v>3</v>
      </c>
      <c r="G74" s="4" t="s">
        <v>37</v>
      </c>
      <c r="H74" s="4"/>
      <c r="I74" s="4" t="s">
        <v>41</v>
      </c>
      <c r="J74" s="6">
        <v>34895</v>
      </c>
      <c r="K74" s="4">
        <v>9680299038</v>
      </c>
      <c r="L74" s="4">
        <v>9549004644</v>
      </c>
      <c r="M74" s="4">
        <v>9783328620</v>
      </c>
      <c r="N74" s="24">
        <v>44912</v>
      </c>
      <c r="O74" s="24">
        <v>44912</v>
      </c>
      <c r="P74" s="12" t="s">
        <v>711</v>
      </c>
      <c r="Q74" s="63">
        <v>941323836141</v>
      </c>
      <c r="R74" s="4" t="s">
        <v>98</v>
      </c>
      <c r="S74" s="13" t="s">
        <v>480</v>
      </c>
      <c r="T74" s="13" t="s">
        <v>500</v>
      </c>
      <c r="U74" s="13" t="s">
        <v>479</v>
      </c>
      <c r="V74" s="13" t="s">
        <v>458</v>
      </c>
      <c r="W74" s="13" t="s">
        <v>479</v>
      </c>
      <c r="X74" s="13" t="s">
        <v>760</v>
      </c>
      <c r="Y74" s="13" t="s">
        <v>883</v>
      </c>
      <c r="Z74" s="13" t="s">
        <v>761</v>
      </c>
      <c r="AA74" s="88">
        <f>939/1900*100</f>
        <v>49.421052631578952</v>
      </c>
      <c r="AB74" s="184" t="s">
        <v>929</v>
      </c>
      <c r="AC74" s="184" t="s">
        <v>891</v>
      </c>
    </row>
    <row r="75" spans="1:29" ht="22.5" x14ac:dyDescent="0.25">
      <c r="A75" s="222">
        <v>71</v>
      </c>
      <c r="B75" s="160" t="s">
        <v>173</v>
      </c>
      <c r="C75" s="4" t="s">
        <v>172</v>
      </c>
      <c r="D75" s="4" t="s">
        <v>171</v>
      </c>
      <c r="E75" s="4">
        <v>601764</v>
      </c>
      <c r="F75" s="4" t="s">
        <v>3</v>
      </c>
      <c r="G75" s="4" t="s">
        <v>8</v>
      </c>
      <c r="H75" s="4"/>
      <c r="I75" s="4" t="s">
        <v>7</v>
      </c>
      <c r="J75" s="6">
        <v>36974</v>
      </c>
      <c r="K75" s="4">
        <v>9982102287</v>
      </c>
      <c r="L75" s="4">
        <v>9587080811</v>
      </c>
      <c r="M75" s="4">
        <v>9772728456</v>
      </c>
      <c r="N75" s="24">
        <v>44847</v>
      </c>
      <c r="O75" s="11">
        <v>44847</v>
      </c>
      <c r="P75" s="12" t="s">
        <v>318</v>
      </c>
      <c r="Q75" s="63">
        <v>680864061596</v>
      </c>
      <c r="R75" s="77" t="s">
        <v>98</v>
      </c>
      <c r="S75" s="13" t="s">
        <v>458</v>
      </c>
      <c r="T75" s="13" t="s">
        <v>478</v>
      </c>
      <c r="U75" s="13" t="s">
        <v>460</v>
      </c>
      <c r="V75" s="13" t="s">
        <v>534</v>
      </c>
      <c r="W75" s="13" t="s">
        <v>720</v>
      </c>
      <c r="X75" s="13" t="s">
        <v>461</v>
      </c>
      <c r="Y75" s="13" t="s">
        <v>873</v>
      </c>
      <c r="Z75" s="13" t="s">
        <v>653</v>
      </c>
      <c r="AA75" s="73">
        <f>1082/1900*100</f>
        <v>56.947368421052637</v>
      </c>
      <c r="AB75" s="184" t="s">
        <v>930</v>
      </c>
      <c r="AC75" s="184" t="s">
        <v>891</v>
      </c>
    </row>
    <row r="76" spans="1:29" x14ac:dyDescent="0.25">
      <c r="A76" s="222">
        <v>72</v>
      </c>
      <c r="B76" s="160" t="s">
        <v>167</v>
      </c>
      <c r="C76" s="4" t="s">
        <v>166</v>
      </c>
      <c r="D76" s="4" t="s">
        <v>99</v>
      </c>
      <c r="E76" s="4">
        <v>868448</v>
      </c>
      <c r="F76" s="4" t="s">
        <v>3</v>
      </c>
      <c r="G76" s="4" t="s">
        <v>37</v>
      </c>
      <c r="H76" s="4"/>
      <c r="I76" s="4" t="s">
        <v>36</v>
      </c>
      <c r="J76" s="6">
        <v>35905</v>
      </c>
      <c r="K76" s="4">
        <v>8003584682</v>
      </c>
      <c r="L76" s="4">
        <v>7297828970</v>
      </c>
      <c r="M76" s="4">
        <v>7357715349</v>
      </c>
      <c r="N76" s="24">
        <v>44849</v>
      </c>
      <c r="O76" s="11">
        <v>44849</v>
      </c>
      <c r="P76" s="12" t="s">
        <v>318</v>
      </c>
      <c r="Q76" s="63">
        <v>781809157634</v>
      </c>
      <c r="R76" s="77" t="s">
        <v>98</v>
      </c>
      <c r="S76" s="13" t="s">
        <v>480</v>
      </c>
      <c r="T76" s="13" t="s">
        <v>478</v>
      </c>
      <c r="U76" s="13" t="s">
        <v>479</v>
      </c>
      <c r="V76" s="13" t="s">
        <v>534</v>
      </c>
      <c r="W76" s="13" t="s">
        <v>720</v>
      </c>
      <c r="X76" s="13" t="s">
        <v>708</v>
      </c>
      <c r="Y76" s="13" t="s">
        <v>878</v>
      </c>
      <c r="Z76" s="13" t="s">
        <v>569</v>
      </c>
      <c r="AA76" s="73">
        <f>1396/1900*100</f>
        <v>73.473684210526315</v>
      </c>
      <c r="AB76" s="184" t="s">
        <v>931</v>
      </c>
      <c r="AC76" s="184" t="s">
        <v>891</v>
      </c>
    </row>
    <row r="77" spans="1:29" x14ac:dyDescent="0.25">
      <c r="A77" s="222">
        <v>73</v>
      </c>
      <c r="B77" s="160" t="s">
        <v>145</v>
      </c>
      <c r="C77" s="4" t="s">
        <v>144</v>
      </c>
      <c r="D77" s="4" t="s">
        <v>143</v>
      </c>
      <c r="E77" s="4">
        <v>603702</v>
      </c>
      <c r="F77" s="4" t="s">
        <v>3</v>
      </c>
      <c r="G77" s="4" t="s">
        <v>49</v>
      </c>
      <c r="H77" s="4"/>
      <c r="I77" s="4" t="s">
        <v>48</v>
      </c>
      <c r="J77" s="6">
        <v>37631</v>
      </c>
      <c r="K77" s="4">
        <v>7424893508</v>
      </c>
      <c r="L77" s="4">
        <v>9610931008</v>
      </c>
      <c r="M77" s="4" t="s">
        <v>674</v>
      </c>
      <c r="N77" s="24">
        <v>44848</v>
      </c>
      <c r="O77" s="11">
        <v>44848</v>
      </c>
      <c r="P77" s="12" t="s">
        <v>318</v>
      </c>
      <c r="Q77" s="63">
        <v>214871093120</v>
      </c>
      <c r="R77" s="77" t="s">
        <v>98</v>
      </c>
      <c r="S77" s="13" t="s">
        <v>534</v>
      </c>
      <c r="T77" s="13" t="s">
        <v>478</v>
      </c>
      <c r="U77" s="13" t="s">
        <v>479</v>
      </c>
      <c r="V77" s="13" t="s">
        <v>534</v>
      </c>
      <c r="W77" s="13" t="s">
        <v>720</v>
      </c>
      <c r="X77" s="13" t="s">
        <v>560</v>
      </c>
      <c r="Y77" s="13" t="s">
        <v>873</v>
      </c>
      <c r="Z77" s="13" t="s">
        <v>559</v>
      </c>
      <c r="AA77" s="73">
        <f>1277/1900*100</f>
        <v>67.21052631578948</v>
      </c>
      <c r="AB77" s="184" t="s">
        <v>916</v>
      </c>
      <c r="AC77" s="184" t="s">
        <v>891</v>
      </c>
    </row>
    <row r="78" spans="1:29" ht="22.5" x14ac:dyDescent="0.25">
      <c r="A78" s="222">
        <v>74</v>
      </c>
      <c r="B78" s="160" t="s">
        <v>214</v>
      </c>
      <c r="C78" s="4" t="s">
        <v>213</v>
      </c>
      <c r="D78" s="4" t="s">
        <v>212</v>
      </c>
      <c r="E78" s="4">
        <v>827609</v>
      </c>
      <c r="F78" s="4" t="s">
        <v>3</v>
      </c>
      <c r="G78" s="4" t="s">
        <v>8</v>
      </c>
      <c r="H78" s="4"/>
      <c r="I78" s="4" t="s">
        <v>7</v>
      </c>
      <c r="J78" s="6">
        <v>37300</v>
      </c>
      <c r="K78" s="4">
        <v>8005802732</v>
      </c>
      <c r="L78" s="4">
        <v>9602228297</v>
      </c>
      <c r="M78" s="4">
        <v>8058097161</v>
      </c>
      <c r="N78" s="24">
        <v>44865</v>
      </c>
      <c r="O78" s="11">
        <v>44865</v>
      </c>
      <c r="P78" s="12" t="s">
        <v>318</v>
      </c>
      <c r="Q78" s="62">
        <v>705208660744</v>
      </c>
      <c r="R78" s="78" t="s">
        <v>98</v>
      </c>
      <c r="S78" s="13" t="s">
        <v>480</v>
      </c>
      <c r="T78" s="13" t="s">
        <v>500</v>
      </c>
      <c r="U78" s="13" t="s">
        <v>479</v>
      </c>
      <c r="V78" s="13" t="s">
        <v>534</v>
      </c>
      <c r="W78" s="13" t="s">
        <v>720</v>
      </c>
      <c r="X78" s="13" t="s">
        <v>710</v>
      </c>
      <c r="Y78" s="13" t="s">
        <v>878</v>
      </c>
      <c r="Z78" s="13" t="s">
        <v>586</v>
      </c>
      <c r="AA78" s="73">
        <f>1278/1900*100</f>
        <v>67.26315789473685</v>
      </c>
      <c r="AB78" s="184" t="s">
        <v>932</v>
      </c>
      <c r="AC78" s="184" t="s">
        <v>891</v>
      </c>
    </row>
    <row r="79" spans="1:29" x14ac:dyDescent="0.25">
      <c r="A79" s="222">
        <v>75</v>
      </c>
      <c r="B79" s="160" t="s">
        <v>200</v>
      </c>
      <c r="C79" s="4" t="s">
        <v>199</v>
      </c>
      <c r="D79" s="4" t="s">
        <v>198</v>
      </c>
      <c r="E79" s="4">
        <v>600564</v>
      </c>
      <c r="F79" s="4" t="s">
        <v>3</v>
      </c>
      <c r="G79" s="4" t="s">
        <v>2</v>
      </c>
      <c r="H79" s="4"/>
      <c r="I79" s="4" t="s">
        <v>1</v>
      </c>
      <c r="J79" s="6">
        <v>37474</v>
      </c>
      <c r="K79" s="4">
        <v>9929262821</v>
      </c>
      <c r="L79" s="4">
        <v>6378404107</v>
      </c>
      <c r="M79" s="4" t="s">
        <v>674</v>
      </c>
      <c r="N79" s="24">
        <v>44845</v>
      </c>
      <c r="O79" s="11">
        <v>44845</v>
      </c>
      <c r="P79" s="12" t="s">
        <v>318</v>
      </c>
      <c r="Q79" s="63">
        <v>572911841839</v>
      </c>
      <c r="R79" s="77" t="s">
        <v>98</v>
      </c>
      <c r="S79" s="13" t="s">
        <v>480</v>
      </c>
      <c r="T79" s="13" t="s">
        <v>478</v>
      </c>
      <c r="U79" s="13" t="s">
        <v>500</v>
      </c>
      <c r="V79" s="13" t="s">
        <v>534</v>
      </c>
      <c r="W79" s="13" t="s">
        <v>500</v>
      </c>
      <c r="X79" s="13" t="s">
        <v>515</v>
      </c>
      <c r="Y79" s="13" t="s">
        <v>873</v>
      </c>
      <c r="Z79" s="13" t="s">
        <v>514</v>
      </c>
      <c r="AA79" s="73">
        <f>1286/1900*100</f>
        <v>67.684210526315795</v>
      </c>
      <c r="AB79" s="184" t="s">
        <v>933</v>
      </c>
      <c r="AC79" s="184" t="s">
        <v>891</v>
      </c>
    </row>
    <row r="80" spans="1:29" ht="22.5" x14ac:dyDescent="0.25">
      <c r="A80" s="222">
        <v>76</v>
      </c>
      <c r="B80" s="160" t="s">
        <v>288</v>
      </c>
      <c r="C80" s="4" t="s">
        <v>287</v>
      </c>
      <c r="D80" s="4" t="s">
        <v>286</v>
      </c>
      <c r="E80" s="4">
        <v>575100</v>
      </c>
      <c r="F80" s="4" t="s">
        <v>3</v>
      </c>
      <c r="G80" s="4" t="s">
        <v>2</v>
      </c>
      <c r="H80" s="4"/>
      <c r="I80" s="4" t="s">
        <v>15</v>
      </c>
      <c r="J80" s="6">
        <v>37182</v>
      </c>
      <c r="K80" s="4">
        <v>8696193371</v>
      </c>
      <c r="L80" s="4">
        <v>8696618088</v>
      </c>
      <c r="M80" s="4">
        <v>9829784310</v>
      </c>
      <c r="N80" s="11">
        <v>44847</v>
      </c>
      <c r="O80" s="11">
        <v>44847</v>
      </c>
      <c r="P80" s="12" t="s">
        <v>318</v>
      </c>
      <c r="Q80" s="63">
        <v>358387176401</v>
      </c>
      <c r="R80" s="77" t="s">
        <v>98</v>
      </c>
      <c r="S80" s="13" t="s">
        <v>480</v>
      </c>
      <c r="T80" s="13" t="s">
        <v>478</v>
      </c>
      <c r="U80" s="13" t="s">
        <v>479</v>
      </c>
      <c r="V80" s="13" t="s">
        <v>534</v>
      </c>
      <c r="W80" s="13" t="s">
        <v>720</v>
      </c>
      <c r="X80" s="13" t="s">
        <v>481</v>
      </c>
      <c r="Y80" s="13" t="s">
        <v>876</v>
      </c>
      <c r="Z80" s="13" t="s">
        <v>482</v>
      </c>
      <c r="AA80" s="73">
        <f>1044/1800*100</f>
        <v>57.999999999999993</v>
      </c>
      <c r="AB80" s="184" t="s">
        <v>923</v>
      </c>
      <c r="AC80" s="184" t="s">
        <v>917</v>
      </c>
    </row>
    <row r="81" spans="1:29" x14ac:dyDescent="0.25">
      <c r="A81" s="222">
        <v>77</v>
      </c>
      <c r="B81" s="160" t="s">
        <v>412</v>
      </c>
      <c r="C81" s="4" t="s">
        <v>413</v>
      </c>
      <c r="D81" s="4" t="s">
        <v>414</v>
      </c>
      <c r="E81" s="4">
        <v>579986</v>
      </c>
      <c r="F81" s="4" t="s">
        <v>3</v>
      </c>
      <c r="G81" s="4" t="s">
        <v>2</v>
      </c>
      <c r="H81" s="4"/>
      <c r="I81" s="4" t="s">
        <v>1</v>
      </c>
      <c r="J81" s="6">
        <v>36608</v>
      </c>
      <c r="K81" s="4">
        <v>9166081338</v>
      </c>
      <c r="L81" s="4">
        <v>6378994838</v>
      </c>
      <c r="M81" s="4">
        <v>8233753497</v>
      </c>
      <c r="N81" s="24">
        <v>44872</v>
      </c>
      <c r="O81" s="11">
        <v>44872</v>
      </c>
      <c r="P81" s="12" t="s">
        <v>455</v>
      </c>
      <c r="Q81" s="63">
        <v>305383780493</v>
      </c>
      <c r="R81" s="77" t="s">
        <v>30</v>
      </c>
      <c r="S81" s="13" t="s">
        <v>484</v>
      </c>
      <c r="T81" s="13" t="s">
        <v>489</v>
      </c>
      <c r="U81" s="13" t="s">
        <v>490</v>
      </c>
      <c r="V81" s="13" t="s">
        <v>491</v>
      </c>
      <c r="W81" s="13" t="s">
        <v>492</v>
      </c>
      <c r="X81" s="13" t="s">
        <v>650</v>
      </c>
      <c r="Y81" s="13" t="s">
        <v>876</v>
      </c>
      <c r="Z81" s="13" t="s">
        <v>599</v>
      </c>
      <c r="AA81" s="73">
        <f>1311/2025*100</f>
        <v>64.740740740740748</v>
      </c>
      <c r="AB81" s="184" t="s">
        <v>918</v>
      </c>
      <c r="AC81" s="184" t="s">
        <v>917</v>
      </c>
    </row>
    <row r="82" spans="1:29" x14ac:dyDescent="0.25">
      <c r="A82" s="222">
        <v>78</v>
      </c>
      <c r="B82" s="160" t="s">
        <v>247</v>
      </c>
      <c r="C82" s="4" t="s">
        <v>246</v>
      </c>
      <c r="D82" s="4" t="s">
        <v>245</v>
      </c>
      <c r="E82" s="4">
        <v>600226</v>
      </c>
      <c r="F82" s="4" t="s">
        <v>3</v>
      </c>
      <c r="G82" s="4" t="s">
        <v>32</v>
      </c>
      <c r="H82" s="4"/>
      <c r="I82" s="4" t="s">
        <v>15</v>
      </c>
      <c r="J82" s="6">
        <v>37472</v>
      </c>
      <c r="K82" s="4">
        <v>8949915240</v>
      </c>
      <c r="L82" s="4">
        <v>7728033214</v>
      </c>
      <c r="M82" s="4">
        <v>9875242776</v>
      </c>
      <c r="N82" s="24">
        <v>44851</v>
      </c>
      <c r="O82" s="11">
        <v>44851</v>
      </c>
      <c r="P82" s="12" t="s">
        <v>318</v>
      </c>
      <c r="Q82" s="63">
        <v>524858793881</v>
      </c>
      <c r="R82" s="77" t="s">
        <v>98</v>
      </c>
      <c r="S82" s="13" t="s">
        <v>458</v>
      </c>
      <c r="T82" s="13" t="s">
        <v>459</v>
      </c>
      <c r="U82" s="13" t="s">
        <v>460</v>
      </c>
      <c r="V82" s="13" t="s">
        <v>534</v>
      </c>
      <c r="W82" s="13" t="s">
        <v>720</v>
      </c>
      <c r="X82" s="13" t="s">
        <v>699</v>
      </c>
      <c r="Y82" s="13" t="s">
        <v>873</v>
      </c>
      <c r="Z82" s="13" t="s">
        <v>579</v>
      </c>
      <c r="AA82" s="73">
        <f>1204/1900*100</f>
        <v>63.368421052631575</v>
      </c>
      <c r="AB82" s="184" t="s">
        <v>933</v>
      </c>
      <c r="AC82" s="184" t="s">
        <v>891</v>
      </c>
    </row>
    <row r="83" spans="1:29" x14ac:dyDescent="0.25">
      <c r="A83" s="222">
        <v>79</v>
      </c>
      <c r="B83" s="160" t="s">
        <v>409</v>
      </c>
      <c r="C83" s="4" t="s">
        <v>410</v>
      </c>
      <c r="D83" s="4" t="s">
        <v>411</v>
      </c>
      <c r="E83" s="4">
        <v>866924</v>
      </c>
      <c r="F83" s="4" t="s">
        <v>3</v>
      </c>
      <c r="G83" s="4" t="s">
        <v>49</v>
      </c>
      <c r="H83" s="4"/>
      <c r="I83" s="4" t="s">
        <v>48</v>
      </c>
      <c r="J83" s="6">
        <v>36693</v>
      </c>
      <c r="K83" s="4">
        <v>7231003958</v>
      </c>
      <c r="L83" s="4">
        <v>9783537500</v>
      </c>
      <c r="M83" s="4">
        <v>8302388177</v>
      </c>
      <c r="N83" s="24">
        <v>44870</v>
      </c>
      <c r="O83" s="11">
        <v>44870</v>
      </c>
      <c r="P83" s="12" t="s">
        <v>454</v>
      </c>
      <c r="Q83" s="63">
        <v>277136536247</v>
      </c>
      <c r="R83" s="80" t="s">
        <v>30</v>
      </c>
      <c r="S83" s="14" t="s">
        <v>484</v>
      </c>
      <c r="T83" s="13" t="s">
        <v>489</v>
      </c>
      <c r="U83" s="13" t="s">
        <v>490</v>
      </c>
      <c r="V83" s="13" t="s">
        <v>491</v>
      </c>
      <c r="W83" s="13" t="s">
        <v>492</v>
      </c>
      <c r="X83" s="13" t="s">
        <v>648</v>
      </c>
      <c r="Y83" s="13" t="s">
        <v>876</v>
      </c>
      <c r="Z83" s="13" t="s">
        <v>602</v>
      </c>
      <c r="AA83" s="73">
        <f>1559/2125*100</f>
        <v>73.364705882352936</v>
      </c>
      <c r="AB83" s="184" t="s">
        <v>931</v>
      </c>
      <c r="AC83" s="184" t="s">
        <v>891</v>
      </c>
    </row>
    <row r="84" spans="1:29" x14ac:dyDescent="0.25">
      <c r="A84" s="222">
        <v>80</v>
      </c>
      <c r="B84" s="160" t="s">
        <v>418</v>
      </c>
      <c r="C84" s="4" t="s">
        <v>419</v>
      </c>
      <c r="D84" s="4" t="s">
        <v>420</v>
      </c>
      <c r="E84" s="4">
        <v>621040</v>
      </c>
      <c r="F84" s="4" t="s">
        <v>3</v>
      </c>
      <c r="G84" s="4" t="s">
        <v>37</v>
      </c>
      <c r="H84" s="4"/>
      <c r="I84" s="4" t="s">
        <v>41</v>
      </c>
      <c r="J84" s="6">
        <v>37447</v>
      </c>
      <c r="K84" s="4">
        <v>9983142653</v>
      </c>
      <c r="L84" s="4">
        <v>9571573479</v>
      </c>
      <c r="M84" s="4">
        <v>9929880224</v>
      </c>
      <c r="N84" s="24">
        <v>44872</v>
      </c>
      <c r="O84" s="11">
        <v>44872</v>
      </c>
      <c r="P84" s="12" t="s">
        <v>455</v>
      </c>
      <c r="Q84" s="63">
        <v>651120997693</v>
      </c>
      <c r="R84" s="77" t="s">
        <v>30</v>
      </c>
      <c r="S84" s="13" t="s">
        <v>484</v>
      </c>
      <c r="T84" s="13" t="s">
        <v>600</v>
      </c>
      <c r="U84" s="13" t="s">
        <v>485</v>
      </c>
      <c r="V84" s="13" t="s">
        <v>483</v>
      </c>
      <c r="W84" s="13" t="s">
        <v>485</v>
      </c>
      <c r="X84" s="13" t="s">
        <v>727</v>
      </c>
      <c r="Y84" s="13" t="s">
        <v>877</v>
      </c>
      <c r="Z84" s="13" t="s">
        <v>601</v>
      </c>
      <c r="AA84" s="73">
        <f>1558/2125*100</f>
        <v>73.317647058823525</v>
      </c>
      <c r="AB84" s="184" t="s">
        <v>934</v>
      </c>
      <c r="AC84" s="184" t="s">
        <v>891</v>
      </c>
    </row>
    <row r="85" spans="1:29" ht="22.5" x14ac:dyDescent="0.25">
      <c r="A85" s="222">
        <v>81</v>
      </c>
      <c r="B85" s="160" t="s">
        <v>353</v>
      </c>
      <c r="C85" s="4" t="s">
        <v>354</v>
      </c>
      <c r="D85" s="4" t="s">
        <v>180</v>
      </c>
      <c r="E85" s="4">
        <v>578713</v>
      </c>
      <c r="F85" s="4" t="s">
        <v>3</v>
      </c>
      <c r="G85" s="4" t="s">
        <v>8</v>
      </c>
      <c r="H85" s="4"/>
      <c r="I85" s="4" t="s">
        <v>7</v>
      </c>
      <c r="J85" s="6">
        <v>37537</v>
      </c>
      <c r="K85" s="4">
        <v>9166961953</v>
      </c>
      <c r="L85" s="4">
        <v>9358711953</v>
      </c>
      <c r="M85" s="4">
        <v>9414</v>
      </c>
      <c r="N85" s="24">
        <v>44872</v>
      </c>
      <c r="O85" s="11">
        <v>44872</v>
      </c>
      <c r="P85" s="12" t="s">
        <v>455</v>
      </c>
      <c r="Q85" s="63">
        <v>470738656514</v>
      </c>
      <c r="R85" s="77" t="s">
        <v>98</v>
      </c>
      <c r="S85" s="13" t="s">
        <v>480</v>
      </c>
      <c r="T85" s="13" t="s">
        <v>500</v>
      </c>
      <c r="U85" s="13" t="s">
        <v>479</v>
      </c>
      <c r="V85" s="13" t="s">
        <v>534</v>
      </c>
      <c r="W85" s="13" t="s">
        <v>720</v>
      </c>
      <c r="X85" s="13" t="s">
        <v>646</v>
      </c>
      <c r="Y85" s="13" t="s">
        <v>876</v>
      </c>
      <c r="Z85" s="13" t="s">
        <v>647</v>
      </c>
      <c r="AA85" s="73">
        <f>1068/1800*100</f>
        <v>59.333333333333336</v>
      </c>
      <c r="AB85" s="184" t="s">
        <v>935</v>
      </c>
      <c r="AC85" s="184" t="s">
        <v>917</v>
      </c>
    </row>
    <row r="86" spans="1:29" x14ac:dyDescent="0.25">
      <c r="A86" s="222">
        <v>82</v>
      </c>
      <c r="B86" s="160" t="s">
        <v>194</v>
      </c>
      <c r="C86" s="4" t="s">
        <v>193</v>
      </c>
      <c r="D86" s="4" t="s">
        <v>192</v>
      </c>
      <c r="E86" s="4">
        <v>603843</v>
      </c>
      <c r="F86" s="4" t="s">
        <v>3</v>
      </c>
      <c r="G86" s="4" t="s">
        <v>8</v>
      </c>
      <c r="H86" s="4"/>
      <c r="I86" s="4" t="s">
        <v>7</v>
      </c>
      <c r="J86" s="6">
        <v>37328</v>
      </c>
      <c r="K86" s="4">
        <v>9352601299</v>
      </c>
      <c r="L86" s="4">
        <v>8209219627</v>
      </c>
      <c r="M86" s="4">
        <v>7425811874</v>
      </c>
      <c r="N86" s="24">
        <v>44848</v>
      </c>
      <c r="O86" s="11">
        <v>44848</v>
      </c>
      <c r="P86" s="12" t="s">
        <v>318</v>
      </c>
      <c r="Q86" s="63">
        <v>958649615891</v>
      </c>
      <c r="R86" s="77" t="s">
        <v>98</v>
      </c>
      <c r="S86" s="13" t="s">
        <v>480</v>
      </c>
      <c r="T86" s="13" t="s">
        <v>500</v>
      </c>
      <c r="U86" s="13" t="s">
        <v>517</v>
      </c>
      <c r="V86" s="13" t="s">
        <v>534</v>
      </c>
      <c r="W86" s="13" t="s">
        <v>517</v>
      </c>
      <c r="X86" s="13" t="s">
        <v>532</v>
      </c>
      <c r="Y86" s="13" t="s">
        <v>873</v>
      </c>
      <c r="Z86" s="13" t="s">
        <v>533</v>
      </c>
      <c r="AA86" s="73">
        <f>1231/1900*100</f>
        <v>64.789473684210535</v>
      </c>
      <c r="AB86" s="184" t="s">
        <v>933</v>
      </c>
      <c r="AC86" s="184" t="s">
        <v>891</v>
      </c>
    </row>
    <row r="87" spans="1:29" ht="22.5" x14ac:dyDescent="0.25">
      <c r="A87" s="222">
        <v>83</v>
      </c>
      <c r="B87" s="160" t="s">
        <v>525</v>
      </c>
      <c r="C87" s="4" t="s">
        <v>348</v>
      </c>
      <c r="D87" s="4" t="s">
        <v>349</v>
      </c>
      <c r="E87" s="4">
        <v>603309</v>
      </c>
      <c r="F87" s="4" t="s">
        <v>3</v>
      </c>
      <c r="G87" s="4" t="s">
        <v>17</v>
      </c>
      <c r="H87" s="4"/>
      <c r="I87" s="4" t="s">
        <v>15</v>
      </c>
      <c r="J87" s="6">
        <v>36346</v>
      </c>
      <c r="K87" s="4">
        <v>7414096977</v>
      </c>
      <c r="L87" s="4">
        <v>9001812673</v>
      </c>
      <c r="M87" s="4">
        <v>7725961789</v>
      </c>
      <c r="N87" s="6">
        <v>44882</v>
      </c>
      <c r="O87" s="11">
        <v>44882</v>
      </c>
      <c r="P87" s="12" t="s">
        <v>318</v>
      </c>
      <c r="Q87" s="63">
        <v>785265598908</v>
      </c>
      <c r="R87" s="77" t="s">
        <v>98</v>
      </c>
      <c r="S87" s="14" t="s">
        <v>480</v>
      </c>
      <c r="T87" s="14" t="s">
        <v>479</v>
      </c>
      <c r="U87" s="14" t="s">
        <v>496</v>
      </c>
      <c r="V87" s="13" t="s">
        <v>534</v>
      </c>
      <c r="W87" s="13" t="s">
        <v>496</v>
      </c>
      <c r="X87" s="13" t="s">
        <v>661</v>
      </c>
      <c r="Y87" s="13" t="s">
        <v>873</v>
      </c>
      <c r="Z87" s="14" t="s">
        <v>660</v>
      </c>
      <c r="AA87" s="73">
        <f>965/1900*100</f>
        <v>50.789473684210527</v>
      </c>
      <c r="AB87" s="184" t="s">
        <v>892</v>
      </c>
      <c r="AC87" s="184" t="s">
        <v>891</v>
      </c>
    </row>
    <row r="88" spans="1:29" x14ac:dyDescent="0.25">
      <c r="A88" s="222">
        <v>84</v>
      </c>
      <c r="B88" s="160" t="s">
        <v>421</v>
      </c>
      <c r="C88" s="4" t="s">
        <v>422</v>
      </c>
      <c r="D88" s="4" t="s">
        <v>423</v>
      </c>
      <c r="E88" s="4">
        <v>748754</v>
      </c>
      <c r="F88" s="4" t="s">
        <v>3</v>
      </c>
      <c r="G88" s="4" t="s">
        <v>32</v>
      </c>
      <c r="H88" s="4"/>
      <c r="I88" s="4" t="s">
        <v>31</v>
      </c>
      <c r="J88" s="6">
        <v>37514</v>
      </c>
      <c r="K88" s="4">
        <v>9784470957</v>
      </c>
      <c r="L88" s="4">
        <v>8619996903</v>
      </c>
      <c r="M88" s="4">
        <v>9929178587</v>
      </c>
      <c r="N88" s="24">
        <v>44874</v>
      </c>
      <c r="O88" s="11">
        <v>44874</v>
      </c>
      <c r="P88" s="12" t="s">
        <v>455</v>
      </c>
      <c r="Q88" s="63">
        <v>370786278701</v>
      </c>
      <c r="R88" s="77" t="s">
        <v>30</v>
      </c>
      <c r="S88" s="13" t="s">
        <v>483</v>
      </c>
      <c r="T88" s="13" t="s">
        <v>484</v>
      </c>
      <c r="U88" s="13" t="s">
        <v>485</v>
      </c>
      <c r="V88" s="13" t="s">
        <v>483</v>
      </c>
      <c r="W88" s="13" t="s">
        <v>484</v>
      </c>
      <c r="X88" s="13" t="s">
        <v>661</v>
      </c>
      <c r="Y88" s="13" t="s">
        <v>873</v>
      </c>
      <c r="Z88" s="13" t="s">
        <v>612</v>
      </c>
      <c r="AA88" s="73">
        <f>1299/2025*100</f>
        <v>64.148148148148138</v>
      </c>
      <c r="AB88" s="184" t="s">
        <v>895</v>
      </c>
      <c r="AC88" s="184" t="s">
        <v>894</v>
      </c>
    </row>
    <row r="89" spans="1:29" x14ac:dyDescent="0.25">
      <c r="A89" s="222">
        <v>85</v>
      </c>
      <c r="B89" s="160" t="s">
        <v>270</v>
      </c>
      <c r="C89" s="4" t="s">
        <v>269</v>
      </c>
      <c r="D89" s="4" t="s">
        <v>268</v>
      </c>
      <c r="E89" s="4">
        <v>601844</v>
      </c>
      <c r="F89" s="4" t="s">
        <v>3</v>
      </c>
      <c r="G89" s="4" t="s">
        <v>8</v>
      </c>
      <c r="H89" s="4"/>
      <c r="I89" s="4" t="s">
        <v>15</v>
      </c>
      <c r="J89" s="6">
        <v>36723</v>
      </c>
      <c r="K89" s="4">
        <v>7073545431</v>
      </c>
      <c r="L89" s="4">
        <v>8209035612</v>
      </c>
      <c r="M89" s="4">
        <v>9001012374</v>
      </c>
      <c r="N89" s="24">
        <v>44849</v>
      </c>
      <c r="O89" s="11">
        <v>44849</v>
      </c>
      <c r="P89" s="12" t="s">
        <v>318</v>
      </c>
      <c r="Q89" s="63">
        <v>908496643919</v>
      </c>
      <c r="R89" s="77" t="s">
        <v>98</v>
      </c>
      <c r="S89" s="13" t="s">
        <v>480</v>
      </c>
      <c r="T89" s="13" t="s">
        <v>478</v>
      </c>
      <c r="U89" s="13" t="s">
        <v>479</v>
      </c>
      <c r="V89" s="13" t="s">
        <v>534</v>
      </c>
      <c r="W89" s="13" t="s">
        <v>720</v>
      </c>
      <c r="X89" s="13" t="s">
        <v>678</v>
      </c>
      <c r="Y89" s="13" t="s">
        <v>873</v>
      </c>
      <c r="Z89" s="13" t="s">
        <v>573</v>
      </c>
      <c r="AA89" s="73">
        <f>1285/1900*100</f>
        <v>67.631578947368425</v>
      </c>
      <c r="AB89" s="184" t="s">
        <v>933</v>
      </c>
      <c r="AC89" s="184" t="s">
        <v>891</v>
      </c>
    </row>
    <row r="90" spans="1:29" ht="22.5" x14ac:dyDescent="0.25">
      <c r="A90" s="222">
        <v>86</v>
      </c>
      <c r="B90" s="160" t="s">
        <v>268</v>
      </c>
      <c r="C90" s="4" t="s">
        <v>361</v>
      </c>
      <c r="D90" s="4" t="s">
        <v>123</v>
      </c>
      <c r="E90" s="4">
        <v>578806</v>
      </c>
      <c r="F90" s="4" t="s">
        <v>3</v>
      </c>
      <c r="G90" s="4" t="s">
        <v>8</v>
      </c>
      <c r="H90" s="4"/>
      <c r="I90" s="4" t="s">
        <v>7</v>
      </c>
      <c r="J90" s="6">
        <v>36618</v>
      </c>
      <c r="K90" s="4">
        <v>9521300674</v>
      </c>
      <c r="L90" s="4">
        <v>7573841389</v>
      </c>
      <c r="M90" s="4">
        <v>7357791103</v>
      </c>
      <c r="N90" s="24">
        <v>44874</v>
      </c>
      <c r="O90" s="11">
        <v>44874</v>
      </c>
      <c r="P90" s="12" t="s">
        <v>455</v>
      </c>
      <c r="Q90" s="63">
        <v>243641039482</v>
      </c>
      <c r="R90" s="77" t="s">
        <v>98</v>
      </c>
      <c r="S90" s="13" t="s">
        <v>480</v>
      </c>
      <c r="T90" s="13" t="s">
        <v>495</v>
      </c>
      <c r="U90" s="13" t="s">
        <v>479</v>
      </c>
      <c r="V90" s="13" t="s">
        <v>534</v>
      </c>
      <c r="W90" s="13" t="s">
        <v>720</v>
      </c>
      <c r="X90" s="13" t="s">
        <v>663</v>
      </c>
      <c r="Y90" s="13" t="s">
        <v>876</v>
      </c>
      <c r="Z90" s="13" t="s">
        <v>614</v>
      </c>
      <c r="AA90" s="73">
        <f>887/1800*100</f>
        <v>49.277777777777779</v>
      </c>
      <c r="AB90" s="184" t="s">
        <v>923</v>
      </c>
      <c r="AC90" s="184" t="s">
        <v>917</v>
      </c>
    </row>
    <row r="91" spans="1:29" x14ac:dyDescent="0.25">
      <c r="A91" s="222">
        <v>87</v>
      </c>
      <c r="B91" s="160" t="s">
        <v>291</v>
      </c>
      <c r="C91" s="4" t="s">
        <v>290</v>
      </c>
      <c r="D91" s="4" t="s">
        <v>289</v>
      </c>
      <c r="E91" s="4">
        <v>602232</v>
      </c>
      <c r="F91" s="4" t="s">
        <v>3</v>
      </c>
      <c r="G91" s="4" t="s">
        <v>8</v>
      </c>
      <c r="H91" s="4" t="s">
        <v>16</v>
      </c>
      <c r="I91" s="4" t="s">
        <v>15</v>
      </c>
      <c r="J91" s="6">
        <v>34397</v>
      </c>
      <c r="K91" s="4">
        <v>7869235618</v>
      </c>
      <c r="L91" s="4">
        <v>6232785618</v>
      </c>
      <c r="M91" s="4">
        <v>9828015377</v>
      </c>
      <c r="N91" s="11">
        <v>44849</v>
      </c>
      <c r="O91" s="11">
        <v>44849</v>
      </c>
      <c r="P91" s="12" t="s">
        <v>318</v>
      </c>
      <c r="Q91" s="63">
        <v>948532728176</v>
      </c>
      <c r="R91" s="77" t="s">
        <v>98</v>
      </c>
      <c r="S91" s="13" t="s">
        <v>480</v>
      </c>
      <c r="T91" s="13" t="s">
        <v>495</v>
      </c>
      <c r="U91" s="13" t="s">
        <v>568</v>
      </c>
      <c r="V91" s="13" t="s">
        <v>534</v>
      </c>
      <c r="W91" s="13" t="s">
        <v>568</v>
      </c>
      <c r="X91" s="13" t="s">
        <v>709</v>
      </c>
      <c r="Y91" s="13" t="s">
        <v>873</v>
      </c>
      <c r="Z91" s="13" t="s">
        <v>567</v>
      </c>
      <c r="AA91" s="73">
        <f>1251/1900*100</f>
        <v>65.84210526315789</v>
      </c>
      <c r="AB91" s="184" t="s">
        <v>899</v>
      </c>
      <c r="AC91" s="184" t="s">
        <v>891</v>
      </c>
    </row>
    <row r="92" spans="1:29" ht="22.5" x14ac:dyDescent="0.25">
      <c r="A92" s="222">
        <v>88</v>
      </c>
      <c r="B92" s="160" t="s">
        <v>122</v>
      </c>
      <c r="C92" s="4" t="s">
        <v>121</v>
      </c>
      <c r="D92" s="4" t="s">
        <v>120</v>
      </c>
      <c r="E92" s="4">
        <v>579426</v>
      </c>
      <c r="F92" s="4" t="s">
        <v>3</v>
      </c>
      <c r="G92" s="4" t="s">
        <v>49</v>
      </c>
      <c r="H92" s="4"/>
      <c r="I92" s="4" t="s">
        <v>48</v>
      </c>
      <c r="J92" s="6">
        <v>36399</v>
      </c>
      <c r="K92" s="4">
        <v>9602217778</v>
      </c>
      <c r="L92" s="4">
        <v>7737442948</v>
      </c>
      <c r="M92" s="4">
        <v>8529323758</v>
      </c>
      <c r="N92" s="24">
        <v>44849</v>
      </c>
      <c r="O92" s="11">
        <v>44849</v>
      </c>
      <c r="P92" s="12" t="s">
        <v>318</v>
      </c>
      <c r="Q92" s="63">
        <v>876582998037</v>
      </c>
      <c r="R92" s="77" t="s">
        <v>98</v>
      </c>
      <c r="S92" s="13" t="s">
        <v>480</v>
      </c>
      <c r="T92" s="13" t="s">
        <v>500</v>
      </c>
      <c r="U92" s="13" t="s">
        <v>496</v>
      </c>
      <c r="V92" s="13" t="s">
        <v>534</v>
      </c>
      <c r="W92" s="13" t="s">
        <v>720</v>
      </c>
      <c r="X92" s="13" t="s">
        <v>537</v>
      </c>
      <c r="Y92" s="13" t="s">
        <v>876</v>
      </c>
      <c r="Z92" s="13" t="s">
        <v>538</v>
      </c>
      <c r="AA92" s="73">
        <f>950/1800*100</f>
        <v>52.777777777777779</v>
      </c>
      <c r="AB92" s="184" t="s">
        <v>923</v>
      </c>
      <c r="AC92" s="184" t="s">
        <v>917</v>
      </c>
    </row>
    <row r="93" spans="1:29" ht="22.5" x14ac:dyDescent="0.25">
      <c r="A93" s="222">
        <v>89</v>
      </c>
      <c r="B93" s="160" t="s">
        <v>294</v>
      </c>
      <c r="C93" s="4" t="s">
        <v>293</v>
      </c>
      <c r="D93" s="4" t="s">
        <v>292</v>
      </c>
      <c r="E93" s="4">
        <v>601636</v>
      </c>
      <c r="F93" s="4" t="s">
        <v>3</v>
      </c>
      <c r="G93" s="4" t="s">
        <v>17</v>
      </c>
      <c r="H93" s="4"/>
      <c r="I93" s="4" t="s">
        <v>15</v>
      </c>
      <c r="J93" s="6">
        <v>37159</v>
      </c>
      <c r="K93" s="4">
        <v>7742762456</v>
      </c>
      <c r="L93" s="4">
        <v>8890676456</v>
      </c>
      <c r="M93" s="4">
        <v>7014013560</v>
      </c>
      <c r="N93" s="11">
        <v>44848</v>
      </c>
      <c r="O93" s="11">
        <v>44848</v>
      </c>
      <c r="P93" s="12" t="s">
        <v>318</v>
      </c>
      <c r="Q93" s="63">
        <v>674642807044</v>
      </c>
      <c r="R93" s="77" t="s">
        <v>98</v>
      </c>
      <c r="S93" s="13" t="s">
        <v>527</v>
      </c>
      <c r="T93" s="13" t="s">
        <v>500</v>
      </c>
      <c r="U93" s="13" t="s">
        <v>479</v>
      </c>
      <c r="V93" s="13" t="s">
        <v>500</v>
      </c>
      <c r="W93" s="13" t="s">
        <v>720</v>
      </c>
      <c r="X93" s="13" t="s">
        <v>540</v>
      </c>
      <c r="Y93" s="13" t="s">
        <v>873</v>
      </c>
      <c r="Z93" s="13" t="s">
        <v>539</v>
      </c>
      <c r="AA93" s="73">
        <f>1348/1900*100</f>
        <v>70.94736842105263</v>
      </c>
      <c r="AB93" s="184" t="s">
        <v>892</v>
      </c>
      <c r="AC93" s="184" t="s">
        <v>891</v>
      </c>
    </row>
    <row r="94" spans="1:29" ht="33.75" x14ac:dyDescent="0.25">
      <c r="A94" s="222">
        <v>90</v>
      </c>
      <c r="B94" s="160" t="s">
        <v>714</v>
      </c>
      <c r="C94" s="4" t="s">
        <v>621</v>
      </c>
      <c r="D94" s="4" t="s">
        <v>622</v>
      </c>
      <c r="E94" s="4">
        <v>600757</v>
      </c>
      <c r="F94" s="4" t="s">
        <v>3</v>
      </c>
      <c r="G94" s="4" t="s">
        <v>8</v>
      </c>
      <c r="H94" s="85"/>
      <c r="I94" s="4" t="s">
        <v>7</v>
      </c>
      <c r="J94" s="6">
        <v>37275</v>
      </c>
      <c r="K94" s="4">
        <v>9783141472</v>
      </c>
      <c r="L94" s="4">
        <v>6367939368</v>
      </c>
      <c r="M94" s="4">
        <v>9983701220</v>
      </c>
      <c r="N94" s="11">
        <v>44888</v>
      </c>
      <c r="O94" s="11">
        <v>44888</v>
      </c>
      <c r="P94" s="12" t="s">
        <v>711</v>
      </c>
      <c r="Q94" s="63">
        <v>538706969566</v>
      </c>
      <c r="R94" s="4" t="s">
        <v>30</v>
      </c>
      <c r="S94" s="13" t="s">
        <v>484</v>
      </c>
      <c r="T94" s="13" t="s">
        <v>489</v>
      </c>
      <c r="U94" s="13" t="s">
        <v>490</v>
      </c>
      <c r="V94" s="13" t="s">
        <v>491</v>
      </c>
      <c r="W94" s="13" t="s">
        <v>492</v>
      </c>
      <c r="X94" s="13" t="s">
        <v>713</v>
      </c>
      <c r="Y94" s="13" t="s">
        <v>873</v>
      </c>
      <c r="Z94" s="13" t="s">
        <v>712</v>
      </c>
      <c r="AA94" s="73">
        <f>1429/2125*100</f>
        <v>67.247058823529414</v>
      </c>
      <c r="AB94" s="184" t="s">
        <v>936</v>
      </c>
      <c r="AC94" s="184" t="s">
        <v>891</v>
      </c>
    </row>
    <row r="95" spans="1:29" ht="22.5" x14ac:dyDescent="0.25">
      <c r="A95" s="222">
        <v>91</v>
      </c>
      <c r="B95" s="160" t="s">
        <v>85</v>
      </c>
      <c r="C95" s="130" t="s">
        <v>84</v>
      </c>
      <c r="D95" s="4" t="s">
        <v>83</v>
      </c>
      <c r="E95" s="4">
        <v>602648</v>
      </c>
      <c r="F95" s="4" t="s">
        <v>3</v>
      </c>
      <c r="G95" s="4" t="s">
        <v>8</v>
      </c>
      <c r="H95" s="4"/>
      <c r="I95" s="4" t="s">
        <v>15</v>
      </c>
      <c r="J95" s="6">
        <v>36768</v>
      </c>
      <c r="K95" s="4">
        <v>9521416699</v>
      </c>
      <c r="L95" s="4">
        <v>9928608670</v>
      </c>
      <c r="M95" s="4">
        <v>9024905892</v>
      </c>
      <c r="N95" s="24">
        <v>44846</v>
      </c>
      <c r="O95" s="11">
        <v>44846</v>
      </c>
      <c r="P95" s="12" t="s">
        <v>318</v>
      </c>
      <c r="Q95" s="63">
        <v>939212927478</v>
      </c>
      <c r="R95" s="77" t="s">
        <v>30</v>
      </c>
      <c r="S95" s="13" t="s">
        <v>489</v>
      </c>
      <c r="T95" s="13" t="s">
        <v>490</v>
      </c>
      <c r="U95" s="13" t="s">
        <v>484</v>
      </c>
      <c r="V95" s="13" t="s">
        <v>491</v>
      </c>
      <c r="W95" s="13" t="s">
        <v>492</v>
      </c>
      <c r="X95" s="13" t="s">
        <v>509</v>
      </c>
      <c r="Y95" s="13" t="s">
        <v>873</v>
      </c>
      <c r="Z95" s="13" t="s">
        <v>508</v>
      </c>
      <c r="AA95" s="73">
        <f>1743/2125*100</f>
        <v>82.023529411764713</v>
      </c>
      <c r="AB95" s="184" t="s">
        <v>924</v>
      </c>
      <c r="AC95" s="184" t="s">
        <v>891</v>
      </c>
    </row>
    <row r="96" spans="1:29" ht="22.5" x14ac:dyDescent="0.25">
      <c r="A96" s="222">
        <v>92</v>
      </c>
      <c r="B96" s="160" t="s">
        <v>82</v>
      </c>
      <c r="C96" s="4" t="s">
        <v>81</v>
      </c>
      <c r="D96" s="4" t="s">
        <v>80</v>
      </c>
      <c r="E96" s="4">
        <v>601039</v>
      </c>
      <c r="F96" s="4" t="s">
        <v>3</v>
      </c>
      <c r="G96" s="4" t="s">
        <v>8</v>
      </c>
      <c r="H96" s="4" t="s">
        <v>16</v>
      </c>
      <c r="I96" s="4" t="s">
        <v>15</v>
      </c>
      <c r="J96" s="6">
        <v>37522</v>
      </c>
      <c r="K96" s="4">
        <v>9929940975</v>
      </c>
      <c r="L96" s="4">
        <v>8278664230</v>
      </c>
      <c r="M96" s="4">
        <v>9929940975</v>
      </c>
      <c r="N96" s="24">
        <v>44865</v>
      </c>
      <c r="O96" s="11">
        <v>44865</v>
      </c>
      <c r="P96" s="12" t="s">
        <v>318</v>
      </c>
      <c r="Q96" s="63">
        <v>244485287968</v>
      </c>
      <c r="R96" s="77" t="s">
        <v>30</v>
      </c>
      <c r="S96" s="13" t="s">
        <v>483</v>
      </c>
      <c r="T96" s="14" t="s">
        <v>484</v>
      </c>
      <c r="U96" s="13" t="s">
        <v>485</v>
      </c>
      <c r="V96" s="13" t="s">
        <v>483</v>
      </c>
      <c r="W96" s="13" t="s">
        <v>485</v>
      </c>
      <c r="X96" s="13" t="s">
        <v>702</v>
      </c>
      <c r="Y96" s="13" t="s">
        <v>873</v>
      </c>
      <c r="Z96" s="13" t="s">
        <v>589</v>
      </c>
      <c r="AA96" s="73">
        <f>1628/2125*100</f>
        <v>76.611764705882351</v>
      </c>
      <c r="AB96" s="184" t="s">
        <v>925</v>
      </c>
      <c r="AC96" s="184" t="s">
        <v>891</v>
      </c>
    </row>
    <row r="97" spans="1:34" ht="16.5" customHeight="1" x14ac:dyDescent="0.25">
      <c r="A97" s="222">
        <v>93</v>
      </c>
      <c r="B97" s="160" t="s">
        <v>283</v>
      </c>
      <c r="C97" s="4" t="s">
        <v>282</v>
      </c>
      <c r="D97" s="4" t="s">
        <v>281</v>
      </c>
      <c r="E97" s="4">
        <v>602854</v>
      </c>
      <c r="F97" s="4" t="s">
        <v>3</v>
      </c>
      <c r="G97" s="4" t="s">
        <v>49</v>
      </c>
      <c r="H97" s="4"/>
      <c r="I97" s="4" t="s">
        <v>15</v>
      </c>
      <c r="J97" s="6">
        <v>36896</v>
      </c>
      <c r="K97" s="4">
        <v>8209801275</v>
      </c>
      <c r="L97" s="4">
        <v>9602685075</v>
      </c>
      <c r="M97" s="4">
        <v>9649203023</v>
      </c>
      <c r="N97" s="24">
        <v>44852</v>
      </c>
      <c r="O97" s="11">
        <v>44852</v>
      </c>
      <c r="P97" s="12" t="s">
        <v>318</v>
      </c>
      <c r="Q97" s="63">
        <v>566920415526</v>
      </c>
      <c r="R97" s="77" t="s">
        <v>98</v>
      </c>
      <c r="S97" s="13" t="s">
        <v>480</v>
      </c>
      <c r="T97" s="13" t="s">
        <v>478</v>
      </c>
      <c r="U97" s="13" t="s">
        <v>479</v>
      </c>
      <c r="V97" s="13" t="s">
        <v>534</v>
      </c>
      <c r="W97" s="13" t="s">
        <v>720</v>
      </c>
      <c r="X97" s="13" t="s">
        <v>682</v>
      </c>
      <c r="Y97" s="13" t="s">
        <v>873</v>
      </c>
      <c r="Z97" s="13" t="s">
        <v>578</v>
      </c>
      <c r="AA97" s="73">
        <f>1104/1900*100</f>
        <v>58.10526315789474</v>
      </c>
      <c r="AB97" s="184" t="s">
        <v>933</v>
      </c>
      <c r="AC97" s="184" t="s">
        <v>891</v>
      </c>
    </row>
    <row r="98" spans="1:34" ht="16.5" customHeight="1" x14ac:dyDescent="0.25">
      <c r="A98" s="222">
        <v>94</v>
      </c>
      <c r="B98" s="160" t="s">
        <v>211</v>
      </c>
      <c r="C98" s="4" t="s">
        <v>210</v>
      </c>
      <c r="D98" s="4" t="s">
        <v>99</v>
      </c>
      <c r="E98" s="4">
        <v>574443</v>
      </c>
      <c r="F98" s="4" t="s">
        <v>3</v>
      </c>
      <c r="G98" s="4" t="s">
        <v>8</v>
      </c>
      <c r="H98" s="4"/>
      <c r="I98" s="4" t="s">
        <v>7</v>
      </c>
      <c r="J98" s="6">
        <v>37080</v>
      </c>
      <c r="K98" s="4">
        <v>8000295443</v>
      </c>
      <c r="L98" s="4">
        <v>9982554866</v>
      </c>
      <c r="M98" s="4">
        <v>9509552189</v>
      </c>
      <c r="N98" s="24">
        <v>44865</v>
      </c>
      <c r="O98" s="11">
        <v>44865</v>
      </c>
      <c r="P98" s="12" t="s">
        <v>318</v>
      </c>
      <c r="Q98" s="63">
        <v>654754874454</v>
      </c>
      <c r="R98" s="77" t="s">
        <v>98</v>
      </c>
      <c r="S98" s="13" t="s">
        <v>480</v>
      </c>
      <c r="T98" s="13" t="s">
        <v>500</v>
      </c>
      <c r="U98" s="13" t="s">
        <v>479</v>
      </c>
      <c r="V98" s="13" t="s">
        <v>534</v>
      </c>
      <c r="W98" s="13" t="s">
        <v>720</v>
      </c>
      <c r="X98" s="13" t="s">
        <v>705</v>
      </c>
      <c r="Y98" s="13" t="s">
        <v>876</v>
      </c>
      <c r="Z98" s="12" t="s">
        <v>704</v>
      </c>
      <c r="AA98" s="73">
        <f>1074/1900*100</f>
        <v>56.526315789473678</v>
      </c>
      <c r="AB98" s="184" t="s">
        <v>918</v>
      </c>
      <c r="AC98" s="184" t="s">
        <v>917</v>
      </c>
    </row>
    <row r="99" spans="1:34" ht="16.5" customHeight="1" x14ac:dyDescent="0.25">
      <c r="A99" s="222">
        <v>95</v>
      </c>
      <c r="B99" s="160" t="s">
        <v>365</v>
      </c>
      <c r="C99" s="4" t="s">
        <v>366</v>
      </c>
      <c r="D99" s="4" t="s">
        <v>367</v>
      </c>
      <c r="E99" s="4">
        <v>891580</v>
      </c>
      <c r="F99" s="4" t="s">
        <v>3</v>
      </c>
      <c r="G99" s="4" t="s">
        <v>8</v>
      </c>
      <c r="H99" s="4"/>
      <c r="I99" s="4" t="s">
        <v>7</v>
      </c>
      <c r="J99" s="6">
        <v>35888</v>
      </c>
      <c r="K99" s="4">
        <v>8503959578</v>
      </c>
      <c r="L99" s="4">
        <v>6378405745</v>
      </c>
      <c r="M99" s="4" t="s">
        <v>674</v>
      </c>
      <c r="N99" s="24">
        <v>44872</v>
      </c>
      <c r="O99" s="11">
        <v>44872</v>
      </c>
      <c r="P99" s="12" t="s">
        <v>455</v>
      </c>
      <c r="Q99" s="63">
        <v>306027153628</v>
      </c>
      <c r="R99" s="77" t="s">
        <v>98</v>
      </c>
      <c r="S99" s="13" t="s">
        <v>480</v>
      </c>
      <c r="T99" s="13" t="s">
        <v>517</v>
      </c>
      <c r="U99" s="13" t="s">
        <v>479</v>
      </c>
      <c r="V99" s="13" t="s">
        <v>534</v>
      </c>
      <c r="W99" s="13" t="s">
        <v>479</v>
      </c>
      <c r="X99" s="13" t="s">
        <v>642</v>
      </c>
      <c r="Y99" s="13" t="s">
        <v>882</v>
      </c>
      <c r="Z99" s="13" t="s">
        <v>605</v>
      </c>
      <c r="AA99" s="73">
        <f>920/1900*100</f>
        <v>48.421052631578945</v>
      </c>
      <c r="AB99" s="184" t="s">
        <v>913</v>
      </c>
      <c r="AC99" s="184" t="s">
        <v>891</v>
      </c>
    </row>
    <row r="100" spans="1:34" ht="16.5" customHeight="1" x14ac:dyDescent="0.25">
      <c r="A100" s="222">
        <v>96</v>
      </c>
      <c r="B100" s="160" t="s">
        <v>110</v>
      </c>
      <c r="C100" s="4" t="s">
        <v>109</v>
      </c>
      <c r="D100" s="4" t="s">
        <v>108</v>
      </c>
      <c r="E100" s="4">
        <v>867716</v>
      </c>
      <c r="F100" s="4" t="s">
        <v>3</v>
      </c>
      <c r="G100" s="4" t="s">
        <v>49</v>
      </c>
      <c r="H100" s="4"/>
      <c r="I100" s="4" t="s">
        <v>48</v>
      </c>
      <c r="J100" s="6">
        <v>34868</v>
      </c>
      <c r="K100" s="4">
        <v>9509104056</v>
      </c>
      <c r="L100" s="4">
        <v>9024119575</v>
      </c>
      <c r="M100" s="4">
        <v>8302780137</v>
      </c>
      <c r="N100" s="24">
        <v>44846</v>
      </c>
      <c r="O100" s="11">
        <v>44846</v>
      </c>
      <c r="P100" s="12" t="s">
        <v>318</v>
      </c>
      <c r="Q100" s="63">
        <v>958221263137</v>
      </c>
      <c r="R100" s="77" t="s">
        <v>98</v>
      </c>
      <c r="S100" s="13" t="s">
        <v>480</v>
      </c>
      <c r="T100" s="13" t="s">
        <v>479</v>
      </c>
      <c r="U100" s="13" t="s">
        <v>496</v>
      </c>
      <c r="V100" s="13" t="s">
        <v>534</v>
      </c>
      <c r="W100" s="13" t="s">
        <v>720</v>
      </c>
      <c r="X100" s="13" t="s">
        <v>497</v>
      </c>
      <c r="Y100" s="13" t="s">
        <v>878</v>
      </c>
      <c r="Z100" s="13" t="s">
        <v>498</v>
      </c>
      <c r="AA100" s="73">
        <f>1053/1900*100</f>
        <v>55.421052631578945</v>
      </c>
      <c r="AB100" s="184" t="s">
        <v>937</v>
      </c>
      <c r="AC100" s="184" t="s">
        <v>891</v>
      </c>
    </row>
    <row r="101" spans="1:34" ht="16.5" customHeight="1" x14ac:dyDescent="0.25">
      <c r="A101" s="222">
        <v>97</v>
      </c>
      <c r="B101" s="160" t="s">
        <v>297</v>
      </c>
      <c r="C101" s="4" t="s">
        <v>296</v>
      </c>
      <c r="D101" s="4" t="s">
        <v>295</v>
      </c>
      <c r="E101" s="4">
        <v>602869</v>
      </c>
      <c r="F101" s="4" t="s">
        <v>3</v>
      </c>
      <c r="G101" s="4" t="s">
        <v>2</v>
      </c>
      <c r="H101" s="4"/>
      <c r="I101" s="4" t="s">
        <v>15</v>
      </c>
      <c r="J101" s="6">
        <v>37282</v>
      </c>
      <c r="K101" s="4">
        <v>9462561612</v>
      </c>
      <c r="L101" s="4">
        <v>9653814822</v>
      </c>
      <c r="M101" s="4">
        <v>9460711386</v>
      </c>
      <c r="N101" s="11">
        <v>44845</v>
      </c>
      <c r="O101" s="11">
        <v>44845</v>
      </c>
      <c r="P101" s="12" t="s">
        <v>318</v>
      </c>
      <c r="Q101" s="63">
        <v>849399063638</v>
      </c>
      <c r="R101" s="77" t="s">
        <v>98</v>
      </c>
      <c r="S101" s="13" t="s">
        <v>517</v>
      </c>
      <c r="T101" s="13" t="s">
        <v>500</v>
      </c>
      <c r="U101" s="13" t="s">
        <v>478</v>
      </c>
      <c r="V101" s="13" t="s">
        <v>517</v>
      </c>
      <c r="W101" s="13" t="s">
        <v>720</v>
      </c>
      <c r="X101" s="13" t="s">
        <v>519</v>
      </c>
      <c r="Y101" s="13" t="s">
        <v>873</v>
      </c>
      <c r="Z101" s="13" t="s">
        <v>518</v>
      </c>
      <c r="AA101" s="73">
        <f>1384/1900*100</f>
        <v>72.84210526315789</v>
      </c>
      <c r="AB101" s="184" t="s">
        <v>899</v>
      </c>
      <c r="AC101" s="184" t="s">
        <v>891</v>
      </c>
    </row>
    <row r="102" spans="1:34" ht="16.5" customHeight="1" x14ac:dyDescent="0.25">
      <c r="A102" s="222">
        <v>98</v>
      </c>
      <c r="B102" s="160" t="s">
        <v>273</v>
      </c>
      <c r="C102" s="4" t="s">
        <v>272</v>
      </c>
      <c r="D102" s="4" t="s">
        <v>271</v>
      </c>
      <c r="E102" s="4">
        <v>600333</v>
      </c>
      <c r="F102" s="4" t="s">
        <v>3</v>
      </c>
      <c r="G102" s="4" t="s">
        <v>49</v>
      </c>
      <c r="H102" s="4"/>
      <c r="I102" s="4" t="s">
        <v>15</v>
      </c>
      <c r="J102" s="6">
        <v>37600</v>
      </c>
      <c r="K102" s="4">
        <v>9660414128</v>
      </c>
      <c r="L102" s="4">
        <v>6378822059</v>
      </c>
      <c r="M102" s="4">
        <v>8302065823</v>
      </c>
      <c r="N102" s="24">
        <v>44849</v>
      </c>
      <c r="O102" s="11">
        <v>44849</v>
      </c>
      <c r="P102" s="12" t="s">
        <v>318</v>
      </c>
      <c r="Q102" s="63">
        <v>618692577787</v>
      </c>
      <c r="R102" s="77" t="s">
        <v>98</v>
      </c>
      <c r="S102" s="13" t="s">
        <v>480</v>
      </c>
      <c r="T102" s="13" t="s">
        <v>478</v>
      </c>
      <c r="U102" s="13" t="s">
        <v>479</v>
      </c>
      <c r="V102" s="13" t="s">
        <v>534</v>
      </c>
      <c r="W102" s="13" t="s">
        <v>720</v>
      </c>
      <c r="X102" s="13" t="s">
        <v>545</v>
      </c>
      <c r="Y102" s="13" t="s">
        <v>873</v>
      </c>
      <c r="Z102" s="13" t="s">
        <v>546</v>
      </c>
      <c r="AA102" s="73">
        <f>1379/1900*100</f>
        <v>72.578947368421055</v>
      </c>
      <c r="AB102" s="184" t="s">
        <v>938</v>
      </c>
      <c r="AC102" s="184" t="s">
        <v>891</v>
      </c>
    </row>
    <row r="103" spans="1:34" ht="16.5" customHeight="1" x14ac:dyDescent="0.25">
      <c r="A103" s="222">
        <v>99</v>
      </c>
      <c r="B103" s="160" t="s">
        <v>55</v>
      </c>
      <c r="C103" s="4" t="s">
        <v>54</v>
      </c>
      <c r="D103" s="4" t="s">
        <v>53</v>
      </c>
      <c r="E103" s="4">
        <v>602032</v>
      </c>
      <c r="F103" s="4" t="s">
        <v>3</v>
      </c>
      <c r="G103" s="4" t="s">
        <v>49</v>
      </c>
      <c r="H103" s="4"/>
      <c r="I103" s="4" t="s">
        <v>48</v>
      </c>
      <c r="J103" s="6">
        <v>36607</v>
      </c>
      <c r="K103" s="4">
        <v>9784642315</v>
      </c>
      <c r="L103" s="4">
        <v>6378439460</v>
      </c>
      <c r="M103" s="4">
        <v>7627050326</v>
      </c>
      <c r="N103" s="24">
        <v>44847</v>
      </c>
      <c r="O103" s="11">
        <v>44847</v>
      </c>
      <c r="P103" s="12" t="s">
        <v>318</v>
      </c>
      <c r="Q103" s="63">
        <v>297924112757</v>
      </c>
      <c r="R103" s="77" t="s">
        <v>30</v>
      </c>
      <c r="S103" s="13" t="s">
        <v>483</v>
      </c>
      <c r="T103" s="13" t="s">
        <v>485</v>
      </c>
      <c r="U103" s="13" t="s">
        <v>725</v>
      </c>
      <c r="V103" s="13" t="s">
        <v>483</v>
      </c>
      <c r="W103" s="13" t="s">
        <v>485</v>
      </c>
      <c r="X103" s="13" t="s">
        <v>465</v>
      </c>
      <c r="Y103" s="13" t="s">
        <v>873</v>
      </c>
      <c r="Z103" s="13" t="s">
        <v>473</v>
      </c>
      <c r="AA103" s="74">
        <f>1439/2125*100</f>
        <v>67.71764705882353</v>
      </c>
      <c r="AB103" s="184" t="s">
        <v>892</v>
      </c>
      <c r="AC103" s="184" t="s">
        <v>891</v>
      </c>
      <c r="AD103" s="42"/>
      <c r="AE103" s="42"/>
      <c r="AF103" s="42"/>
      <c r="AG103" s="43"/>
      <c r="AH103" s="42"/>
    </row>
    <row r="104" spans="1:34" ht="16.5" customHeight="1" x14ac:dyDescent="0.25">
      <c r="A104" s="222">
        <v>100</v>
      </c>
      <c r="B104" s="4" t="s">
        <v>241</v>
      </c>
      <c r="C104" s="4" t="s">
        <v>240</v>
      </c>
      <c r="D104" s="4" t="s">
        <v>239</v>
      </c>
      <c r="E104" s="4">
        <v>600965</v>
      </c>
      <c r="F104" s="4" t="s">
        <v>3</v>
      </c>
      <c r="G104" s="4" t="s">
        <v>17</v>
      </c>
      <c r="H104" s="4"/>
      <c r="I104" s="4" t="s">
        <v>15</v>
      </c>
      <c r="J104" s="6">
        <v>31051</v>
      </c>
      <c r="K104" s="4">
        <v>9829319843</v>
      </c>
      <c r="L104" s="4">
        <v>9079820028</v>
      </c>
      <c r="M104" s="4">
        <v>9587327364</v>
      </c>
      <c r="N104" s="24">
        <v>44849</v>
      </c>
      <c r="O104" s="24">
        <v>44849</v>
      </c>
      <c r="P104" s="12" t="s">
        <v>318</v>
      </c>
      <c r="Q104" s="63">
        <v>414463415744</v>
      </c>
      <c r="R104" s="77" t="s">
        <v>98</v>
      </c>
      <c r="S104" s="13" t="s">
        <v>480</v>
      </c>
      <c r="T104" s="13" t="s">
        <v>478</v>
      </c>
      <c r="U104" s="13" t="s">
        <v>479</v>
      </c>
      <c r="V104" s="13" t="s">
        <v>534</v>
      </c>
      <c r="W104" s="13" t="s">
        <v>478</v>
      </c>
      <c r="X104" s="13" t="s">
        <v>680</v>
      </c>
      <c r="Y104" s="13" t="s">
        <v>873</v>
      </c>
      <c r="Z104" s="13" t="s">
        <v>575</v>
      </c>
      <c r="AA104" s="73">
        <f>805/1800*100</f>
        <v>44.722222222222221</v>
      </c>
      <c r="AB104" s="184" t="s">
        <v>892</v>
      </c>
      <c r="AC104" s="184" t="s">
        <v>891</v>
      </c>
    </row>
    <row r="143" spans="1:5" s="44" customFormat="1" x14ac:dyDescent="0.25">
      <c r="A143" s="234" t="s">
        <v>311</v>
      </c>
      <c r="B143" s="234"/>
      <c r="C143" s="234"/>
      <c r="D143" s="234"/>
      <c r="E143" s="234"/>
    </row>
    <row r="144" spans="1:5" s="44" customFormat="1" x14ac:dyDescent="0.25">
      <c r="A144" s="234" t="s">
        <v>322</v>
      </c>
      <c r="B144" s="234"/>
      <c r="C144" s="234"/>
      <c r="D144" s="234"/>
      <c r="E144" s="234"/>
    </row>
    <row r="145" spans="1:11" s="44" customFormat="1" ht="22.5" x14ac:dyDescent="0.25">
      <c r="A145" s="4" t="s">
        <v>323</v>
      </c>
      <c r="B145" s="4" t="s">
        <v>308</v>
      </c>
      <c r="C145" s="4" t="s">
        <v>324</v>
      </c>
      <c r="D145" s="4" t="s">
        <v>307</v>
      </c>
      <c r="E145" s="4" t="s">
        <v>306</v>
      </c>
    </row>
    <row r="146" spans="1:11" s="44" customFormat="1" ht="22.5" x14ac:dyDescent="0.25">
      <c r="A146" s="4">
        <v>1</v>
      </c>
      <c r="B146" s="22">
        <v>890713</v>
      </c>
      <c r="C146" s="48" t="s">
        <v>325</v>
      </c>
      <c r="D146" s="4" t="s">
        <v>734</v>
      </c>
      <c r="E146" s="4" t="s">
        <v>735</v>
      </c>
    </row>
    <row r="149" spans="1:11" x14ac:dyDescent="0.25">
      <c r="A149" s="234" t="s">
        <v>311</v>
      </c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</row>
    <row r="150" spans="1:11" x14ac:dyDescent="0.25">
      <c r="A150" s="234" t="s">
        <v>310</v>
      </c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</row>
    <row r="151" spans="1:11" ht="22.5" x14ac:dyDescent="0.25">
      <c r="A151" s="4" t="s">
        <v>309</v>
      </c>
      <c r="B151" s="4" t="s">
        <v>308</v>
      </c>
      <c r="C151" s="4" t="s">
        <v>307</v>
      </c>
      <c r="D151" s="4" t="s">
        <v>306</v>
      </c>
      <c r="E151" s="4" t="s">
        <v>305</v>
      </c>
      <c r="F151" s="4" t="s">
        <v>303</v>
      </c>
      <c r="G151" s="4" t="s">
        <v>302</v>
      </c>
      <c r="H151" s="4" t="s">
        <v>301</v>
      </c>
      <c r="I151" s="4" t="s">
        <v>300</v>
      </c>
      <c r="J151" s="4" t="s">
        <v>299</v>
      </c>
      <c r="K151" s="4" t="s">
        <v>298</v>
      </c>
    </row>
    <row r="152" spans="1:11" ht="22.5" x14ac:dyDescent="0.25">
      <c r="A152" s="4">
        <v>1</v>
      </c>
      <c r="B152" s="4">
        <v>890713</v>
      </c>
      <c r="C152" s="4" t="s">
        <v>734</v>
      </c>
      <c r="D152" s="4" t="s">
        <v>735</v>
      </c>
      <c r="E152" s="4" t="s">
        <v>736</v>
      </c>
      <c r="F152" s="4" t="s">
        <v>37</v>
      </c>
      <c r="G152" s="4"/>
      <c r="H152" s="4" t="s">
        <v>41</v>
      </c>
      <c r="I152" s="6">
        <v>36065</v>
      </c>
      <c r="J152" s="4">
        <v>7297048854</v>
      </c>
      <c r="K152" s="4" t="s">
        <v>98</v>
      </c>
    </row>
  </sheetData>
  <mergeCells count="8">
    <mergeCell ref="A150:K150"/>
    <mergeCell ref="A1:N1"/>
    <mergeCell ref="A2:N2"/>
    <mergeCell ref="S4:U4"/>
    <mergeCell ref="V4:W4"/>
    <mergeCell ref="A143:E143"/>
    <mergeCell ref="A144:E144"/>
    <mergeCell ref="A149:K149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19" workbookViewId="0">
      <selection activeCell="G30" sqref="G30"/>
    </sheetView>
  </sheetViews>
  <sheetFormatPr defaultRowHeight="15" x14ac:dyDescent="0.25"/>
  <cols>
    <col min="1" max="1" width="5.28515625" customWidth="1"/>
    <col min="2" max="2" width="29.42578125" customWidth="1"/>
    <col min="3" max="3" width="30.140625" customWidth="1"/>
    <col min="4" max="4" width="11" customWidth="1"/>
  </cols>
  <sheetData>
    <row r="1" spans="1:4" x14ac:dyDescent="0.25">
      <c r="A1" s="319" t="s">
        <v>750</v>
      </c>
      <c r="B1" s="320"/>
      <c r="C1" s="320"/>
      <c r="D1" s="320"/>
    </row>
    <row r="2" spans="1:4" ht="18.75" x14ac:dyDescent="0.25">
      <c r="A2" s="3"/>
      <c r="B2" s="173" t="s">
        <v>320</v>
      </c>
    </row>
    <row r="3" spans="1:4" ht="31.5" customHeight="1" x14ac:dyDescent="0.25">
      <c r="A3" s="221" t="s">
        <v>309</v>
      </c>
      <c r="B3" s="48" t="s">
        <v>307</v>
      </c>
      <c r="C3" s="48" t="s">
        <v>306</v>
      </c>
      <c r="D3" s="48" t="s">
        <v>652</v>
      </c>
    </row>
    <row r="4" spans="1:4" x14ac:dyDescent="0.25">
      <c r="A4" s="222">
        <v>1</v>
      </c>
      <c r="B4" s="160" t="s">
        <v>91</v>
      </c>
      <c r="C4" s="4" t="s">
        <v>90</v>
      </c>
      <c r="D4" s="4" t="s">
        <v>2</v>
      </c>
    </row>
    <row r="5" spans="1:4" x14ac:dyDescent="0.25">
      <c r="A5" s="222">
        <v>2</v>
      </c>
      <c r="B5" s="160" t="s">
        <v>222</v>
      </c>
      <c r="C5" s="4" t="s">
        <v>221</v>
      </c>
      <c r="D5" s="4" t="s">
        <v>2</v>
      </c>
    </row>
    <row r="6" spans="1:4" x14ac:dyDescent="0.25">
      <c r="A6" s="222">
        <v>3</v>
      </c>
      <c r="B6" s="160" t="s">
        <v>26</v>
      </c>
      <c r="C6" s="4" t="s">
        <v>25</v>
      </c>
      <c r="D6" s="4" t="s">
        <v>2</v>
      </c>
    </row>
    <row r="7" spans="1:4" x14ac:dyDescent="0.25">
      <c r="A7" s="222">
        <v>4</v>
      </c>
      <c r="B7" s="160" t="s">
        <v>47</v>
      </c>
      <c r="C7" s="4" t="s">
        <v>46</v>
      </c>
      <c r="D7" s="4" t="s">
        <v>2</v>
      </c>
    </row>
    <row r="8" spans="1:4" x14ac:dyDescent="0.25">
      <c r="A8" s="222">
        <v>5</v>
      </c>
      <c r="B8" s="160" t="s">
        <v>151</v>
      </c>
      <c r="C8" s="4" t="s">
        <v>150</v>
      </c>
      <c r="D8" s="4" t="s">
        <v>2</v>
      </c>
    </row>
    <row r="9" spans="1:4" x14ac:dyDescent="0.25">
      <c r="A9" s="222">
        <v>6</v>
      </c>
      <c r="B9" s="160" t="s">
        <v>131</v>
      </c>
      <c r="C9" s="4" t="s">
        <v>130</v>
      </c>
      <c r="D9" s="4" t="s">
        <v>2</v>
      </c>
    </row>
    <row r="10" spans="1:4" x14ac:dyDescent="0.25">
      <c r="A10" s="222">
        <v>7</v>
      </c>
      <c r="B10" s="160" t="s">
        <v>154</v>
      </c>
      <c r="C10" s="4" t="s">
        <v>153</v>
      </c>
      <c r="D10" s="4" t="s">
        <v>2</v>
      </c>
    </row>
    <row r="11" spans="1:4" x14ac:dyDescent="0.25">
      <c r="A11" s="222">
        <v>8</v>
      </c>
      <c r="B11" s="160" t="s">
        <v>79</v>
      </c>
      <c r="C11" s="4" t="s">
        <v>78</v>
      </c>
      <c r="D11" s="4" t="s">
        <v>2</v>
      </c>
    </row>
    <row r="12" spans="1:4" x14ac:dyDescent="0.25">
      <c r="A12" s="222">
        <v>9</v>
      </c>
      <c r="B12" s="160" t="s">
        <v>29</v>
      </c>
      <c r="C12" s="4" t="s">
        <v>28</v>
      </c>
      <c r="D12" s="4" t="s">
        <v>2</v>
      </c>
    </row>
    <row r="13" spans="1:4" x14ac:dyDescent="0.25">
      <c r="A13" s="222">
        <v>10</v>
      </c>
      <c r="B13" s="160" t="s">
        <v>148</v>
      </c>
      <c r="C13" s="4" t="s">
        <v>147</v>
      </c>
      <c r="D13" s="4" t="s">
        <v>2</v>
      </c>
    </row>
    <row r="14" spans="1:4" x14ac:dyDescent="0.25">
      <c r="A14" s="222">
        <v>11</v>
      </c>
      <c r="B14" s="160" t="s">
        <v>179</v>
      </c>
      <c r="C14" s="4" t="s">
        <v>178</v>
      </c>
      <c r="D14" s="4" t="s">
        <v>2</v>
      </c>
    </row>
    <row r="15" spans="1:4" x14ac:dyDescent="0.25">
      <c r="A15" s="222">
        <v>12</v>
      </c>
      <c r="B15" s="160" t="s">
        <v>6</v>
      </c>
      <c r="C15" s="4" t="s">
        <v>5</v>
      </c>
      <c r="D15" s="4" t="s">
        <v>2</v>
      </c>
    </row>
    <row r="16" spans="1:4" x14ac:dyDescent="0.25">
      <c r="A16" s="222">
        <v>13</v>
      </c>
      <c r="B16" s="160" t="s">
        <v>200</v>
      </c>
      <c r="C16" s="4" t="s">
        <v>199</v>
      </c>
      <c r="D16" s="4" t="s">
        <v>2</v>
      </c>
    </row>
    <row r="17" spans="1:4" x14ac:dyDescent="0.25">
      <c r="A17" s="222">
        <v>14</v>
      </c>
      <c r="B17" s="160" t="s">
        <v>288</v>
      </c>
      <c r="C17" s="4" t="s">
        <v>287</v>
      </c>
      <c r="D17" s="4" t="s">
        <v>2</v>
      </c>
    </row>
    <row r="18" spans="1:4" x14ac:dyDescent="0.25">
      <c r="A18" s="222">
        <v>15</v>
      </c>
      <c r="B18" s="160" t="s">
        <v>412</v>
      </c>
      <c r="C18" s="4" t="s">
        <v>413</v>
      </c>
      <c r="D18" s="4" t="s">
        <v>2</v>
      </c>
    </row>
    <row r="19" spans="1:4" x14ac:dyDescent="0.25">
      <c r="A19" s="222">
        <v>16</v>
      </c>
      <c r="B19" s="160" t="s">
        <v>297</v>
      </c>
      <c r="C19" s="4" t="s">
        <v>296</v>
      </c>
      <c r="D19" s="4" t="s">
        <v>2</v>
      </c>
    </row>
    <row r="23" spans="1:4" x14ac:dyDescent="0.25">
      <c r="A23" s="222">
        <v>1</v>
      </c>
      <c r="B23" s="160" t="s">
        <v>374</v>
      </c>
      <c r="C23" s="4" t="s">
        <v>375</v>
      </c>
      <c r="D23" s="4" t="s">
        <v>49</v>
      </c>
    </row>
    <row r="24" spans="1:4" x14ac:dyDescent="0.25">
      <c r="A24" s="222">
        <v>2</v>
      </c>
      <c r="B24" s="160" t="s">
        <v>380</v>
      </c>
      <c r="C24" s="4" t="s">
        <v>381</v>
      </c>
      <c r="D24" s="4" t="s">
        <v>49</v>
      </c>
    </row>
    <row r="25" spans="1:4" x14ac:dyDescent="0.25">
      <c r="A25" s="222">
        <v>3</v>
      </c>
      <c r="B25" s="160" t="s">
        <v>371</v>
      </c>
      <c r="C25" s="4" t="s">
        <v>372</v>
      </c>
      <c r="D25" s="4" t="s">
        <v>49</v>
      </c>
    </row>
    <row r="26" spans="1:4" x14ac:dyDescent="0.25">
      <c r="A26" s="222">
        <v>4</v>
      </c>
      <c r="B26" s="160" t="s">
        <v>125</v>
      </c>
      <c r="C26" s="4" t="s">
        <v>124</v>
      </c>
      <c r="D26" s="4" t="s">
        <v>49</v>
      </c>
    </row>
    <row r="27" spans="1:4" x14ac:dyDescent="0.25">
      <c r="A27" s="222">
        <v>5</v>
      </c>
      <c r="B27" s="160" t="s">
        <v>377</v>
      </c>
      <c r="C27" s="4" t="s">
        <v>378</v>
      </c>
      <c r="D27" s="4" t="s">
        <v>49</v>
      </c>
    </row>
    <row r="28" spans="1:4" x14ac:dyDescent="0.25">
      <c r="A28" s="222">
        <v>6</v>
      </c>
      <c r="B28" s="160" t="s">
        <v>94</v>
      </c>
      <c r="C28" s="4" t="s">
        <v>93</v>
      </c>
      <c r="D28" s="4" t="s">
        <v>49</v>
      </c>
    </row>
    <row r="29" spans="1:4" x14ac:dyDescent="0.25">
      <c r="A29" s="222">
        <v>7</v>
      </c>
      <c r="B29" s="160" t="s">
        <v>224</v>
      </c>
      <c r="C29" s="4" t="s">
        <v>25</v>
      </c>
      <c r="D29" s="4" t="s">
        <v>49</v>
      </c>
    </row>
    <row r="30" spans="1:4" x14ac:dyDescent="0.25">
      <c r="A30" s="222">
        <v>8</v>
      </c>
      <c r="B30" s="160" t="s">
        <v>986</v>
      </c>
      <c r="C30" s="4" t="s">
        <v>51</v>
      </c>
      <c r="D30" s="4" t="s">
        <v>49</v>
      </c>
    </row>
    <row r="31" spans="1:4" x14ac:dyDescent="0.25">
      <c r="A31" s="222">
        <v>9</v>
      </c>
      <c r="B31" s="160" t="s">
        <v>257</v>
      </c>
      <c r="C31" s="4" t="s">
        <v>256</v>
      </c>
      <c r="D31" s="4" t="s">
        <v>992</v>
      </c>
    </row>
    <row r="32" spans="1:4" x14ac:dyDescent="0.25">
      <c r="A32" s="222">
        <v>10</v>
      </c>
      <c r="B32" s="160" t="s">
        <v>260</v>
      </c>
      <c r="C32" s="4" t="s">
        <v>259</v>
      </c>
      <c r="D32" s="4" t="s">
        <v>49</v>
      </c>
    </row>
    <row r="33" spans="1:4" x14ac:dyDescent="0.25">
      <c r="A33" s="222">
        <v>11</v>
      </c>
      <c r="B33" s="160" t="s">
        <v>139</v>
      </c>
      <c r="C33" s="4" t="s">
        <v>138</v>
      </c>
      <c r="D33" s="4" t="s">
        <v>49</v>
      </c>
    </row>
    <row r="34" spans="1:4" x14ac:dyDescent="0.25">
      <c r="A34" s="222">
        <v>12</v>
      </c>
      <c r="B34" s="160" t="s">
        <v>142</v>
      </c>
      <c r="C34" s="4" t="s">
        <v>141</v>
      </c>
      <c r="D34" s="4" t="s">
        <v>49</v>
      </c>
    </row>
    <row r="35" spans="1:4" x14ac:dyDescent="0.25">
      <c r="A35" s="222">
        <v>13</v>
      </c>
      <c r="B35" s="160" t="s">
        <v>113</v>
      </c>
      <c r="C35" s="4" t="s">
        <v>112</v>
      </c>
      <c r="D35" s="4" t="s">
        <v>49</v>
      </c>
    </row>
    <row r="36" spans="1:4" x14ac:dyDescent="0.25">
      <c r="A36" s="222">
        <v>14</v>
      </c>
      <c r="B36" s="160" t="s">
        <v>280</v>
      </c>
      <c r="C36" s="4" t="s">
        <v>275</v>
      </c>
      <c r="D36" s="4" t="s">
        <v>49</v>
      </c>
    </row>
    <row r="37" spans="1:4" x14ac:dyDescent="0.25">
      <c r="A37" s="222">
        <v>15</v>
      </c>
      <c r="B37" s="160" t="s">
        <v>227</v>
      </c>
      <c r="C37" s="4" t="s">
        <v>226</v>
      </c>
      <c r="D37" s="4" t="s">
        <v>49</v>
      </c>
    </row>
    <row r="38" spans="1:4" x14ac:dyDescent="0.25">
      <c r="A38" s="222">
        <v>16</v>
      </c>
      <c r="B38" s="160" t="s">
        <v>145</v>
      </c>
      <c r="C38" s="4" t="s">
        <v>144</v>
      </c>
      <c r="D38" s="4" t="s">
        <v>49</v>
      </c>
    </row>
    <row r="39" spans="1:4" x14ac:dyDescent="0.25">
      <c r="A39" s="222">
        <v>17</v>
      </c>
      <c r="B39" s="160" t="s">
        <v>409</v>
      </c>
      <c r="C39" s="4" t="s">
        <v>410</v>
      </c>
      <c r="D39" s="4" t="s">
        <v>49</v>
      </c>
    </row>
    <row r="40" spans="1:4" x14ac:dyDescent="0.25">
      <c r="A40" s="222">
        <v>18</v>
      </c>
      <c r="B40" s="160" t="s">
        <v>122</v>
      </c>
      <c r="C40" s="4" t="s">
        <v>121</v>
      </c>
      <c r="D40" s="4" t="s">
        <v>49</v>
      </c>
    </row>
    <row r="41" spans="1:4" x14ac:dyDescent="0.25">
      <c r="A41" s="222">
        <v>19</v>
      </c>
      <c r="B41" s="160" t="s">
        <v>283</v>
      </c>
      <c r="C41" s="4" t="s">
        <v>282</v>
      </c>
      <c r="D41" s="4" t="s">
        <v>49</v>
      </c>
    </row>
    <row r="42" spans="1:4" x14ac:dyDescent="0.25">
      <c r="A42" s="222">
        <v>20</v>
      </c>
      <c r="B42" s="160" t="s">
        <v>110</v>
      </c>
      <c r="C42" s="4" t="s">
        <v>109</v>
      </c>
      <c r="D42" s="4" t="s">
        <v>49</v>
      </c>
    </row>
    <row r="43" spans="1:4" x14ac:dyDescent="0.25">
      <c r="A43" s="222">
        <v>21</v>
      </c>
      <c r="B43" s="160" t="s">
        <v>273</v>
      </c>
      <c r="C43" s="4" t="s">
        <v>272</v>
      </c>
      <c r="D43" s="4" t="s">
        <v>49</v>
      </c>
    </row>
    <row r="44" spans="1:4" x14ac:dyDescent="0.25">
      <c r="A44" s="222">
        <v>22</v>
      </c>
      <c r="B44" s="160" t="s">
        <v>55</v>
      </c>
      <c r="C44" s="4" t="s">
        <v>54</v>
      </c>
      <c r="D44" s="4" t="s">
        <v>49</v>
      </c>
    </row>
    <row r="58" spans="1:4" x14ac:dyDescent="0.25">
      <c r="A58" s="222">
        <v>1</v>
      </c>
      <c r="B58" s="160" t="s">
        <v>415</v>
      </c>
      <c r="C58" s="4" t="s">
        <v>416</v>
      </c>
      <c r="D58" s="4" t="s">
        <v>37</v>
      </c>
    </row>
    <row r="59" spans="1:4" x14ac:dyDescent="0.25">
      <c r="A59" s="222">
        <v>2</v>
      </c>
      <c r="B59" s="160" t="s">
        <v>729</v>
      </c>
      <c r="C59" s="4" t="s">
        <v>369</v>
      </c>
      <c r="D59" s="4" t="s">
        <v>37</v>
      </c>
    </row>
    <row r="60" spans="1:4" x14ac:dyDescent="0.25">
      <c r="A60" s="222">
        <v>3</v>
      </c>
      <c r="B60" s="160" t="s">
        <v>165</v>
      </c>
      <c r="C60" s="4" t="s">
        <v>164</v>
      </c>
      <c r="D60" s="4" t="s">
        <v>37</v>
      </c>
    </row>
    <row r="61" spans="1:4" x14ac:dyDescent="0.25">
      <c r="A61" s="222">
        <v>4</v>
      </c>
      <c r="B61" s="160" t="s">
        <v>383</v>
      </c>
      <c r="C61" s="4" t="s">
        <v>384</v>
      </c>
      <c r="D61" s="4" t="s">
        <v>37</v>
      </c>
    </row>
    <row r="62" spans="1:4" x14ac:dyDescent="0.25">
      <c r="A62" s="222">
        <v>5</v>
      </c>
      <c r="B62" s="160" t="s">
        <v>386</v>
      </c>
      <c r="C62" s="4" t="s">
        <v>25</v>
      </c>
      <c r="D62" s="4" t="s">
        <v>37</v>
      </c>
    </row>
    <row r="63" spans="1:4" x14ac:dyDescent="0.25">
      <c r="A63" s="222">
        <v>6</v>
      </c>
      <c r="B63" s="160" t="s">
        <v>358</v>
      </c>
      <c r="C63" s="4" t="s">
        <v>359</v>
      </c>
      <c r="D63" s="4" t="s">
        <v>37</v>
      </c>
    </row>
    <row r="64" spans="1:4" x14ac:dyDescent="0.25">
      <c r="A64" s="222">
        <v>7</v>
      </c>
      <c r="B64" s="160" t="s">
        <v>101</v>
      </c>
      <c r="C64" s="4" t="s">
        <v>100</v>
      </c>
      <c r="D64" s="4" t="s">
        <v>37</v>
      </c>
    </row>
    <row r="65" spans="1:4" x14ac:dyDescent="0.25">
      <c r="A65" s="222">
        <v>8</v>
      </c>
      <c r="B65" s="160" t="s">
        <v>751</v>
      </c>
      <c r="C65" s="4" t="s">
        <v>752</v>
      </c>
      <c r="D65" s="4" t="s">
        <v>37</v>
      </c>
    </row>
    <row r="66" spans="1:4" x14ac:dyDescent="0.25">
      <c r="A66" s="222">
        <v>9</v>
      </c>
      <c r="B66" s="160" t="s">
        <v>167</v>
      </c>
      <c r="C66" s="4" t="s">
        <v>166</v>
      </c>
      <c r="D66" s="4" t="s">
        <v>37</v>
      </c>
    </row>
    <row r="67" spans="1:4" x14ac:dyDescent="0.25">
      <c r="A67" s="222">
        <v>10</v>
      </c>
      <c r="B67" s="160" t="s">
        <v>418</v>
      </c>
      <c r="C67" s="4" t="s">
        <v>419</v>
      </c>
      <c r="D67" s="4" t="s">
        <v>37</v>
      </c>
    </row>
    <row r="70" spans="1:4" x14ac:dyDescent="0.25">
      <c r="A70" s="222">
        <v>1</v>
      </c>
      <c r="B70" s="160" t="s">
        <v>388</v>
      </c>
      <c r="C70" s="4" t="s">
        <v>389</v>
      </c>
      <c r="D70" s="4" t="s">
        <v>261</v>
      </c>
    </row>
    <row r="71" spans="1:4" x14ac:dyDescent="0.25">
      <c r="A71" s="222">
        <v>2</v>
      </c>
      <c r="B71" s="160" t="s">
        <v>263</v>
      </c>
      <c r="C71" s="4" t="s">
        <v>187</v>
      </c>
      <c r="D71" s="4" t="s">
        <v>261</v>
      </c>
    </row>
    <row r="72" spans="1:4" x14ac:dyDescent="0.25">
      <c r="A72" s="222">
        <v>3</v>
      </c>
      <c r="B72" s="160" t="s">
        <v>394</v>
      </c>
      <c r="C72" s="4" t="s">
        <v>395</v>
      </c>
      <c r="D72" s="4" t="s">
        <v>261</v>
      </c>
    </row>
    <row r="73" spans="1:4" x14ac:dyDescent="0.25">
      <c r="A73" s="222">
        <v>4</v>
      </c>
      <c r="B73" s="160" t="s">
        <v>232</v>
      </c>
      <c r="C73" s="4" t="s">
        <v>231</v>
      </c>
      <c r="D73" s="4" t="s">
        <v>261</v>
      </c>
    </row>
    <row r="74" spans="1:4" x14ac:dyDescent="0.25">
      <c r="A74" s="222">
        <v>5</v>
      </c>
      <c r="B74" s="160" t="s">
        <v>350</v>
      </c>
      <c r="C74" s="4" t="s">
        <v>351</v>
      </c>
      <c r="D74" s="4" t="s">
        <v>261</v>
      </c>
    </row>
    <row r="75" spans="1:4" x14ac:dyDescent="0.25">
      <c r="A75" s="222">
        <v>6</v>
      </c>
      <c r="B75" s="160" t="s">
        <v>403</v>
      </c>
      <c r="C75" s="4" t="s">
        <v>404</v>
      </c>
      <c r="D75" s="4" t="s">
        <v>261</v>
      </c>
    </row>
    <row r="76" spans="1:4" x14ac:dyDescent="0.25">
      <c r="A76" s="222">
        <v>7</v>
      </c>
      <c r="B76" s="160" t="s">
        <v>397</v>
      </c>
      <c r="C76" s="4" t="s">
        <v>398</v>
      </c>
      <c r="D76" s="4" t="s">
        <v>261</v>
      </c>
    </row>
    <row r="77" spans="1:4" x14ac:dyDescent="0.25">
      <c r="A77" s="222">
        <v>8</v>
      </c>
      <c r="B77" s="160" t="s">
        <v>749</v>
      </c>
      <c r="C77" s="4" t="s">
        <v>732</v>
      </c>
      <c r="D77" s="4" t="s">
        <v>261</v>
      </c>
    </row>
    <row r="78" spans="1:4" x14ac:dyDescent="0.25">
      <c r="A78" s="222">
        <v>9</v>
      </c>
      <c r="B78" s="160" t="s">
        <v>14</v>
      </c>
      <c r="C78" s="4" t="s">
        <v>13</v>
      </c>
      <c r="D78" s="4" t="s">
        <v>261</v>
      </c>
    </row>
    <row r="79" spans="1:4" x14ac:dyDescent="0.25">
      <c r="A79" s="222">
        <v>10</v>
      </c>
      <c r="B79" s="160" t="s">
        <v>203</v>
      </c>
      <c r="C79" s="4" t="s">
        <v>202</v>
      </c>
      <c r="D79" s="4" t="s">
        <v>261</v>
      </c>
    </row>
    <row r="80" spans="1:4" x14ac:dyDescent="0.25">
      <c r="A80" s="222">
        <v>11</v>
      </c>
      <c r="B80" s="160" t="s">
        <v>176</v>
      </c>
      <c r="C80" s="4" t="s">
        <v>175</v>
      </c>
      <c r="D80" s="4" t="s">
        <v>261</v>
      </c>
    </row>
    <row r="81" spans="1:4" x14ac:dyDescent="0.25">
      <c r="A81" s="222">
        <v>12</v>
      </c>
      <c r="B81" s="160" t="s">
        <v>400</v>
      </c>
      <c r="C81" s="4" t="s">
        <v>401</v>
      </c>
      <c r="D81" s="4" t="s">
        <v>261</v>
      </c>
    </row>
    <row r="82" spans="1:4" x14ac:dyDescent="0.25">
      <c r="A82" s="222">
        <v>13</v>
      </c>
      <c r="B82" s="160" t="s">
        <v>249</v>
      </c>
      <c r="C82" s="4" t="s">
        <v>248</v>
      </c>
      <c r="D82" s="4" t="s">
        <v>261</v>
      </c>
    </row>
    <row r="83" spans="1:4" x14ac:dyDescent="0.25">
      <c r="A83" s="222">
        <v>14</v>
      </c>
      <c r="B83" s="160" t="s">
        <v>285</v>
      </c>
      <c r="C83" s="4" t="s">
        <v>246</v>
      </c>
      <c r="D83" s="4" t="s">
        <v>261</v>
      </c>
    </row>
    <row r="84" spans="1:4" x14ac:dyDescent="0.25">
      <c r="A84" s="222">
        <v>15</v>
      </c>
      <c r="B84" s="160" t="s">
        <v>70</v>
      </c>
      <c r="C84" s="4" t="s">
        <v>69</v>
      </c>
      <c r="D84" s="4" t="s">
        <v>261</v>
      </c>
    </row>
    <row r="85" spans="1:4" x14ac:dyDescent="0.25">
      <c r="A85" s="222">
        <v>16</v>
      </c>
      <c r="B85" s="160" t="s">
        <v>391</v>
      </c>
      <c r="C85" s="4" t="s">
        <v>392</v>
      </c>
      <c r="D85" s="4" t="s">
        <v>261</v>
      </c>
    </row>
    <row r="86" spans="1:4" x14ac:dyDescent="0.25">
      <c r="A86" s="222">
        <v>17</v>
      </c>
      <c r="B86" s="160" t="s">
        <v>748</v>
      </c>
      <c r="C86" s="4" t="s">
        <v>738</v>
      </c>
      <c r="D86" s="4" t="s">
        <v>261</v>
      </c>
    </row>
    <row r="87" spans="1:4" x14ac:dyDescent="0.25">
      <c r="A87" s="222">
        <v>18</v>
      </c>
      <c r="B87" s="160" t="s">
        <v>278</v>
      </c>
      <c r="C87" s="4" t="s">
        <v>277</v>
      </c>
      <c r="D87" s="4" t="s">
        <v>261</v>
      </c>
    </row>
    <row r="88" spans="1:4" x14ac:dyDescent="0.25">
      <c r="A88" s="222">
        <v>19</v>
      </c>
      <c r="B88" s="160" t="s">
        <v>209</v>
      </c>
      <c r="C88" s="4" t="s">
        <v>208</v>
      </c>
      <c r="D88" s="4" t="s">
        <v>261</v>
      </c>
    </row>
    <row r="89" spans="1:4" x14ac:dyDescent="0.25">
      <c r="A89" s="222">
        <v>20</v>
      </c>
      <c r="B89" s="160" t="s">
        <v>217</v>
      </c>
      <c r="C89" s="4" t="s">
        <v>216</v>
      </c>
      <c r="D89" s="4" t="s">
        <v>261</v>
      </c>
    </row>
    <row r="90" spans="1:4" x14ac:dyDescent="0.25">
      <c r="A90" s="222">
        <v>21</v>
      </c>
      <c r="B90" s="160" t="s">
        <v>11</v>
      </c>
      <c r="C90" s="4" t="s">
        <v>10</v>
      </c>
      <c r="D90" s="4" t="s">
        <v>261</v>
      </c>
    </row>
    <row r="91" spans="1:4" x14ac:dyDescent="0.25">
      <c r="A91" s="222">
        <v>22</v>
      </c>
      <c r="B91" s="160" t="s">
        <v>355</v>
      </c>
      <c r="C91" s="4" t="s">
        <v>356</v>
      </c>
      <c r="D91" s="4" t="s">
        <v>261</v>
      </c>
    </row>
    <row r="92" spans="1:4" x14ac:dyDescent="0.25">
      <c r="A92" s="222">
        <v>23</v>
      </c>
      <c r="B92" s="160" t="s">
        <v>230</v>
      </c>
      <c r="C92" s="4" t="s">
        <v>229</v>
      </c>
      <c r="D92" s="4" t="s">
        <v>261</v>
      </c>
    </row>
    <row r="93" spans="1:4" x14ac:dyDescent="0.25">
      <c r="A93" s="222">
        <v>24</v>
      </c>
      <c r="B93" s="160" t="s">
        <v>197</v>
      </c>
      <c r="C93" s="4" t="s">
        <v>196</v>
      </c>
      <c r="D93" s="4" t="s">
        <v>261</v>
      </c>
    </row>
    <row r="94" spans="1:4" x14ac:dyDescent="0.25">
      <c r="A94" s="222">
        <v>25</v>
      </c>
      <c r="B94" s="160" t="s">
        <v>173</v>
      </c>
      <c r="C94" s="4" t="s">
        <v>172</v>
      </c>
      <c r="D94" s="4" t="s">
        <v>261</v>
      </c>
    </row>
    <row r="95" spans="1:4" x14ac:dyDescent="0.25">
      <c r="A95" s="222">
        <v>26</v>
      </c>
      <c r="B95" s="160" t="s">
        <v>214</v>
      </c>
      <c r="C95" s="4" t="s">
        <v>213</v>
      </c>
      <c r="D95" s="4" t="s">
        <v>261</v>
      </c>
    </row>
    <row r="96" spans="1:4" x14ac:dyDescent="0.25">
      <c r="A96" s="222">
        <v>27</v>
      </c>
      <c r="B96" s="160" t="s">
        <v>353</v>
      </c>
      <c r="C96" s="4" t="s">
        <v>354</v>
      </c>
      <c r="D96" s="4" t="s">
        <v>261</v>
      </c>
    </row>
    <row r="97" spans="1:4" x14ac:dyDescent="0.25">
      <c r="A97" s="222">
        <v>28</v>
      </c>
      <c r="B97" s="160" t="s">
        <v>194</v>
      </c>
      <c r="C97" s="4" t="s">
        <v>193</v>
      </c>
      <c r="D97" s="4" t="s">
        <v>261</v>
      </c>
    </row>
    <row r="98" spans="1:4" x14ac:dyDescent="0.25">
      <c r="A98" s="222">
        <v>29</v>
      </c>
      <c r="B98" s="160" t="s">
        <v>270</v>
      </c>
      <c r="C98" s="4" t="s">
        <v>269</v>
      </c>
      <c r="D98" s="4" t="s">
        <v>261</v>
      </c>
    </row>
    <row r="99" spans="1:4" x14ac:dyDescent="0.25">
      <c r="A99" s="222">
        <v>30</v>
      </c>
      <c r="B99" s="160" t="s">
        <v>268</v>
      </c>
      <c r="C99" s="4" t="s">
        <v>361</v>
      </c>
      <c r="D99" s="4" t="s">
        <v>261</v>
      </c>
    </row>
    <row r="100" spans="1:4" x14ac:dyDescent="0.25">
      <c r="A100" s="222">
        <v>31</v>
      </c>
      <c r="B100" s="160" t="s">
        <v>291</v>
      </c>
      <c r="C100" s="4" t="s">
        <v>290</v>
      </c>
      <c r="D100" s="4" t="s">
        <v>261</v>
      </c>
    </row>
    <row r="101" spans="1:4" x14ac:dyDescent="0.25">
      <c r="A101" s="222">
        <v>32</v>
      </c>
      <c r="B101" s="160" t="s">
        <v>714</v>
      </c>
      <c r="C101" s="4" t="s">
        <v>621</v>
      </c>
      <c r="D101" s="4" t="s">
        <v>261</v>
      </c>
    </row>
    <row r="102" spans="1:4" x14ac:dyDescent="0.25">
      <c r="A102" s="222">
        <v>33</v>
      </c>
      <c r="B102" s="160" t="s">
        <v>85</v>
      </c>
      <c r="C102" s="130" t="s">
        <v>84</v>
      </c>
      <c r="D102" s="4" t="s">
        <v>261</v>
      </c>
    </row>
    <row r="103" spans="1:4" x14ac:dyDescent="0.25">
      <c r="A103" s="222">
        <v>34</v>
      </c>
      <c r="B103" s="160" t="s">
        <v>82</v>
      </c>
      <c r="C103" s="4" t="s">
        <v>81</v>
      </c>
      <c r="D103" s="4" t="s">
        <v>261</v>
      </c>
    </row>
    <row r="104" spans="1:4" x14ac:dyDescent="0.25">
      <c r="A104" s="222">
        <v>35</v>
      </c>
      <c r="B104" s="160" t="s">
        <v>211</v>
      </c>
      <c r="C104" s="4" t="s">
        <v>210</v>
      </c>
      <c r="D104" s="4" t="s">
        <v>261</v>
      </c>
    </row>
    <row r="105" spans="1:4" x14ac:dyDescent="0.25">
      <c r="A105" s="222">
        <v>36</v>
      </c>
      <c r="B105" s="160" t="s">
        <v>365</v>
      </c>
      <c r="C105" s="4" t="s">
        <v>366</v>
      </c>
      <c r="D105" s="4" t="s">
        <v>261</v>
      </c>
    </row>
    <row r="106" spans="1:4" x14ac:dyDescent="0.25">
      <c r="A106" s="222">
        <v>37</v>
      </c>
      <c r="B106" s="160" t="s">
        <v>220</v>
      </c>
      <c r="C106" s="4" t="s">
        <v>219</v>
      </c>
      <c r="D106" s="4" t="s">
        <v>32</v>
      </c>
    </row>
    <row r="107" spans="1:4" x14ac:dyDescent="0.25">
      <c r="A107" s="222">
        <v>38</v>
      </c>
      <c r="B107" s="160" t="s">
        <v>133</v>
      </c>
      <c r="C107" s="4" t="s">
        <v>132</v>
      </c>
      <c r="D107" s="4" t="s">
        <v>32</v>
      </c>
    </row>
    <row r="108" spans="1:4" x14ac:dyDescent="0.25">
      <c r="A108" s="222">
        <v>39</v>
      </c>
      <c r="B108" s="160" t="s">
        <v>170</v>
      </c>
      <c r="C108" s="4" t="s">
        <v>169</v>
      </c>
      <c r="D108" s="4" t="s">
        <v>32</v>
      </c>
    </row>
    <row r="109" spans="1:4" x14ac:dyDescent="0.25">
      <c r="A109" s="222">
        <v>40</v>
      </c>
      <c r="B109" s="160" t="s">
        <v>247</v>
      </c>
      <c r="C109" s="4" t="s">
        <v>246</v>
      </c>
      <c r="D109" s="4" t="s">
        <v>32</v>
      </c>
    </row>
    <row r="110" spans="1:4" x14ac:dyDescent="0.25">
      <c r="A110" s="222">
        <v>41</v>
      </c>
      <c r="B110" s="160" t="s">
        <v>421</v>
      </c>
      <c r="C110" s="4" t="s">
        <v>422</v>
      </c>
      <c r="D110" s="4" t="s">
        <v>32</v>
      </c>
    </row>
  </sheetData>
  <mergeCells count="1">
    <mergeCell ref="A1:D1"/>
  </mergeCells>
  <pageMargins left="1.18" right="0.7" top="0.47" bottom="0.33" header="0.3" footer="0.3"/>
  <pageSetup paperSize="9" scale="9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workbookViewId="0">
      <selection activeCell="AM8" sqref="AM8"/>
    </sheetView>
  </sheetViews>
  <sheetFormatPr defaultRowHeight="15" x14ac:dyDescent="0.25"/>
  <cols>
    <col min="1" max="1" width="4.42578125" style="3" bestFit="1" customWidth="1"/>
    <col min="2" max="2" width="26.140625" style="1" customWidth="1"/>
    <col min="3" max="3" width="24.28515625" customWidth="1"/>
    <col min="4" max="4" width="26.28515625" hidden="1" customWidth="1"/>
    <col min="5" max="5" width="10" hidden="1" customWidth="1"/>
    <col min="6" max="6" width="8.28515625" hidden="1" customWidth="1"/>
    <col min="7" max="7" width="10.28515625" hidden="1" customWidth="1"/>
    <col min="8" max="8" width="10.28515625" style="3" hidden="1" customWidth="1"/>
    <col min="9" max="9" width="11.5703125" style="3" hidden="1" customWidth="1"/>
    <col min="10" max="11" width="12.42578125" style="3" hidden="1" customWidth="1"/>
    <col min="12" max="12" width="13.5703125" style="3" customWidth="1"/>
    <col min="13" max="13" width="12.42578125" style="3" hidden="1" customWidth="1"/>
    <col min="14" max="14" width="0.28515625" hidden="1" customWidth="1"/>
    <col min="15" max="15" width="10.42578125" hidden="1" customWidth="1"/>
    <col min="16" max="16" width="20.28515625" hidden="1" customWidth="1"/>
    <col min="17" max="17" width="13.140625" hidden="1" customWidth="1"/>
    <col min="18" max="18" width="9" hidden="1" customWidth="1"/>
    <col min="19" max="19" width="11.5703125" hidden="1" customWidth="1"/>
    <col min="20" max="21" width="10.85546875" hidden="1" customWidth="1"/>
    <col min="22" max="22" width="11" hidden="1" customWidth="1"/>
    <col min="23" max="23" width="13.42578125" hidden="1" customWidth="1"/>
    <col min="24" max="24" width="75.28515625" hidden="1" customWidth="1"/>
    <col min="25" max="25" width="11" hidden="1" customWidth="1"/>
    <col min="26" max="26" width="1.28515625" hidden="1" customWidth="1"/>
    <col min="27" max="27" width="10" style="1" hidden="1" customWidth="1"/>
    <col min="28" max="28" width="22.85546875" hidden="1" customWidth="1"/>
    <col min="29" max="29" width="0.140625" hidden="1" customWidth="1"/>
    <col min="30" max="37" width="4.7109375" customWidth="1"/>
  </cols>
  <sheetData>
    <row r="1" spans="1:37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56"/>
    </row>
    <row r="2" spans="1:37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37" ht="15.75" x14ac:dyDescent="0.25">
      <c r="B3" s="65" t="s">
        <v>320</v>
      </c>
      <c r="E3" s="227"/>
    </row>
    <row r="4" spans="1:37" ht="24.75" customHeight="1" x14ac:dyDescent="0.25">
      <c r="A4" s="225" t="s">
        <v>978</v>
      </c>
      <c r="B4" s="48" t="s">
        <v>307</v>
      </c>
      <c r="C4" s="218" t="s">
        <v>306</v>
      </c>
      <c r="D4" s="48" t="s">
        <v>305</v>
      </c>
      <c r="E4" s="48" t="s">
        <v>308</v>
      </c>
      <c r="F4" s="48" t="s">
        <v>304</v>
      </c>
      <c r="G4" s="48" t="s">
        <v>652</v>
      </c>
      <c r="H4" s="48" t="s">
        <v>302</v>
      </c>
      <c r="I4" s="48" t="s">
        <v>301</v>
      </c>
      <c r="J4" s="48" t="s">
        <v>300</v>
      </c>
      <c r="K4" s="48" t="s">
        <v>651</v>
      </c>
      <c r="L4" s="48" t="s">
        <v>790</v>
      </c>
      <c r="M4" s="4" t="s">
        <v>718</v>
      </c>
      <c r="N4" s="4" t="s">
        <v>449</v>
      </c>
      <c r="O4" s="4" t="s">
        <v>450</v>
      </c>
      <c r="P4" s="4" t="s">
        <v>451</v>
      </c>
      <c r="Q4" s="4" t="s">
        <v>462</v>
      </c>
      <c r="R4" s="77" t="s">
        <v>298</v>
      </c>
      <c r="S4" s="235" t="s">
        <v>516</v>
      </c>
      <c r="T4" s="236"/>
      <c r="U4" s="237"/>
      <c r="V4" s="235" t="s">
        <v>457</v>
      </c>
      <c r="W4" s="237"/>
      <c r="X4" s="82" t="s">
        <v>456</v>
      </c>
      <c r="Y4" s="82" t="s">
        <v>872</v>
      </c>
      <c r="Z4" s="226" t="s">
        <v>640</v>
      </c>
      <c r="AA4" s="72" t="s">
        <v>469</v>
      </c>
      <c r="AB4" s="190" t="s">
        <v>889</v>
      </c>
      <c r="AC4" s="190" t="s">
        <v>890</v>
      </c>
      <c r="AD4" s="16">
        <v>1</v>
      </c>
      <c r="AE4" s="16">
        <v>2</v>
      </c>
      <c r="AF4" s="16">
        <v>3</v>
      </c>
      <c r="AG4" s="16">
        <v>4</v>
      </c>
      <c r="AH4" s="16">
        <v>5</v>
      </c>
      <c r="AI4" s="16">
        <v>6</v>
      </c>
      <c r="AJ4" s="16">
        <v>7</v>
      </c>
      <c r="AK4" s="16">
        <v>8</v>
      </c>
    </row>
    <row r="5" spans="1:37" s="47" customFormat="1" ht="17.25" customHeight="1" x14ac:dyDescent="0.25">
      <c r="A5" s="226">
        <v>1</v>
      </c>
      <c r="B5" s="4" t="s">
        <v>388</v>
      </c>
      <c r="C5" s="77" t="s">
        <v>389</v>
      </c>
      <c r="D5" s="4" t="s">
        <v>390</v>
      </c>
      <c r="E5" s="4">
        <v>600473</v>
      </c>
      <c r="F5" s="4" t="s">
        <v>3</v>
      </c>
      <c r="G5" s="4" t="s">
        <v>261</v>
      </c>
      <c r="H5" s="4" t="s">
        <v>16</v>
      </c>
      <c r="I5" s="4" t="s">
        <v>15</v>
      </c>
      <c r="J5" s="6">
        <v>36541</v>
      </c>
      <c r="K5" s="4">
        <v>9929640341</v>
      </c>
      <c r="L5" s="4">
        <v>9981303474</v>
      </c>
      <c r="M5" s="4">
        <v>7878595936</v>
      </c>
      <c r="N5" s="24">
        <v>44874</v>
      </c>
      <c r="O5" s="24">
        <v>44874</v>
      </c>
      <c r="P5" s="12" t="s">
        <v>455</v>
      </c>
      <c r="Q5" s="63">
        <v>760737540184</v>
      </c>
      <c r="R5" s="77" t="s">
        <v>30</v>
      </c>
      <c r="S5" s="13" t="s">
        <v>484</v>
      </c>
      <c r="T5" s="13" t="s">
        <v>489</v>
      </c>
      <c r="U5" s="13" t="s">
        <v>490</v>
      </c>
      <c r="V5" s="13" t="s">
        <v>491</v>
      </c>
      <c r="W5" s="13" t="s">
        <v>492</v>
      </c>
      <c r="X5" s="13" t="s">
        <v>664</v>
      </c>
      <c r="Y5" s="13" t="s">
        <v>873</v>
      </c>
      <c r="Z5" s="13" t="s">
        <v>613</v>
      </c>
      <c r="AA5" s="88">
        <f>1155/1650*100</f>
        <v>70</v>
      </c>
      <c r="AB5" s="184" t="s">
        <v>920</v>
      </c>
      <c r="AC5" s="184" t="s">
        <v>919</v>
      </c>
      <c r="AD5" s="13"/>
      <c r="AE5" s="13"/>
      <c r="AF5" s="13"/>
      <c r="AG5" s="13"/>
      <c r="AH5" s="13"/>
      <c r="AI5" s="13"/>
      <c r="AJ5" s="13"/>
      <c r="AK5" s="13"/>
    </row>
    <row r="6" spans="1:37" s="47" customFormat="1" ht="17.25" customHeight="1" x14ac:dyDescent="0.25">
      <c r="A6" s="226">
        <v>2</v>
      </c>
      <c r="B6" s="4" t="s">
        <v>374</v>
      </c>
      <c r="C6" s="77" t="s">
        <v>375</v>
      </c>
      <c r="D6" s="4" t="s">
        <v>376</v>
      </c>
      <c r="E6" s="4">
        <v>600465</v>
      </c>
      <c r="F6" s="4" t="s">
        <v>3</v>
      </c>
      <c r="G6" s="4" t="s">
        <v>49</v>
      </c>
      <c r="H6" s="4"/>
      <c r="I6" s="4" t="s">
        <v>48</v>
      </c>
      <c r="J6" s="6">
        <v>37090</v>
      </c>
      <c r="K6" s="4">
        <v>9252119044</v>
      </c>
      <c r="L6" s="4">
        <v>9462104674</v>
      </c>
      <c r="M6" s="4">
        <v>7878582914</v>
      </c>
      <c r="N6" s="24">
        <v>44872</v>
      </c>
      <c r="O6" s="24">
        <v>44872</v>
      </c>
      <c r="P6" s="12" t="s">
        <v>455</v>
      </c>
      <c r="Q6" s="63">
        <v>894678267886</v>
      </c>
      <c r="R6" s="77" t="s">
        <v>98</v>
      </c>
      <c r="S6" s="13" t="s">
        <v>527</v>
      </c>
      <c r="T6" s="13" t="s">
        <v>517</v>
      </c>
      <c r="U6" s="13" t="s">
        <v>500</v>
      </c>
      <c r="V6" s="13" t="s">
        <v>517</v>
      </c>
      <c r="W6" s="13" t="s">
        <v>720</v>
      </c>
      <c r="X6" s="13" t="s">
        <v>644</v>
      </c>
      <c r="Y6" s="13" t="s">
        <v>873</v>
      </c>
      <c r="Z6" s="13" t="s">
        <v>603</v>
      </c>
      <c r="AA6" s="88">
        <f>1085/1900*100</f>
        <v>57.10526315789474</v>
      </c>
      <c r="AB6" s="184" t="s">
        <v>892</v>
      </c>
      <c r="AC6" s="184" t="s">
        <v>891</v>
      </c>
      <c r="AD6" s="13"/>
      <c r="AE6" s="13"/>
      <c r="AF6" s="13"/>
      <c r="AG6" s="13"/>
      <c r="AH6" s="13"/>
      <c r="AI6" s="13"/>
      <c r="AJ6" s="13"/>
      <c r="AK6" s="13"/>
    </row>
    <row r="7" spans="1:37" s="47" customFormat="1" ht="17.25" customHeight="1" x14ac:dyDescent="0.25">
      <c r="A7" s="226">
        <v>3</v>
      </c>
      <c r="B7" s="4" t="s">
        <v>220</v>
      </c>
      <c r="C7" s="77" t="s">
        <v>219</v>
      </c>
      <c r="D7" s="4" t="s">
        <v>218</v>
      </c>
      <c r="E7" s="4">
        <v>602066</v>
      </c>
      <c r="F7" s="4" t="s">
        <v>3</v>
      </c>
      <c r="G7" s="4" t="s">
        <v>32</v>
      </c>
      <c r="H7" s="4"/>
      <c r="I7" s="4" t="s">
        <v>31</v>
      </c>
      <c r="J7" s="6">
        <v>34885</v>
      </c>
      <c r="K7" s="84">
        <v>7023648871</v>
      </c>
      <c r="L7" s="4">
        <v>6367011544</v>
      </c>
      <c r="M7" s="4">
        <v>9057044190</v>
      </c>
      <c r="N7" s="24">
        <v>44848</v>
      </c>
      <c r="O7" s="24">
        <v>44848</v>
      </c>
      <c r="P7" s="12" t="s">
        <v>318</v>
      </c>
      <c r="Q7" s="63">
        <v>896392207127</v>
      </c>
      <c r="R7" s="77" t="s">
        <v>98</v>
      </c>
      <c r="S7" s="13" t="s">
        <v>480</v>
      </c>
      <c r="T7" s="13" t="s">
        <v>478</v>
      </c>
      <c r="U7" s="13" t="s">
        <v>479</v>
      </c>
      <c r="V7" s="13" t="s">
        <v>534</v>
      </c>
      <c r="W7" s="13" t="s">
        <v>720</v>
      </c>
      <c r="X7" s="13" t="s">
        <v>558</v>
      </c>
      <c r="Y7" s="13" t="s">
        <v>873</v>
      </c>
      <c r="Z7" s="13" t="s">
        <v>506</v>
      </c>
      <c r="AA7" s="88">
        <f>1050/1900*100</f>
        <v>55.26315789473685</v>
      </c>
      <c r="AB7" s="184" t="s">
        <v>892</v>
      </c>
      <c r="AC7" s="184" t="s">
        <v>891</v>
      </c>
      <c r="AD7" s="13"/>
      <c r="AE7" s="13"/>
      <c r="AF7" s="13"/>
      <c r="AG7" s="13"/>
      <c r="AH7" s="13"/>
      <c r="AI7" s="13"/>
      <c r="AJ7" s="13"/>
      <c r="AK7" s="13"/>
    </row>
    <row r="8" spans="1:37" s="47" customFormat="1" ht="17.25" customHeight="1" x14ac:dyDescent="0.25">
      <c r="A8" s="226">
        <v>4</v>
      </c>
      <c r="B8" s="4" t="s">
        <v>380</v>
      </c>
      <c r="C8" s="77" t="s">
        <v>381</v>
      </c>
      <c r="D8" s="4" t="s">
        <v>382</v>
      </c>
      <c r="E8" s="4">
        <v>738250</v>
      </c>
      <c r="F8" s="4" t="s">
        <v>3</v>
      </c>
      <c r="G8" s="4" t="s">
        <v>49</v>
      </c>
      <c r="H8" s="4"/>
      <c r="I8" s="4" t="s">
        <v>48</v>
      </c>
      <c r="J8" s="6">
        <v>35859</v>
      </c>
      <c r="K8" s="4">
        <v>7742476655</v>
      </c>
      <c r="L8" s="4">
        <v>9166587166</v>
      </c>
      <c r="M8" s="4">
        <v>8387889910</v>
      </c>
      <c r="N8" s="24">
        <v>44872</v>
      </c>
      <c r="O8" s="24">
        <v>44872</v>
      </c>
      <c r="P8" s="12" t="s">
        <v>455</v>
      </c>
      <c r="Q8" s="63">
        <v>706224224211</v>
      </c>
      <c r="R8" s="77" t="s">
        <v>98</v>
      </c>
      <c r="S8" s="13" t="s">
        <v>507</v>
      </c>
      <c r="T8" s="13" t="s">
        <v>478</v>
      </c>
      <c r="U8" s="13" t="s">
        <v>479</v>
      </c>
      <c r="V8" s="13" t="s">
        <v>478</v>
      </c>
      <c r="W8" s="13" t="s">
        <v>720</v>
      </c>
      <c r="X8" s="13" t="s">
        <v>643</v>
      </c>
      <c r="Y8" s="13" t="s">
        <v>874</v>
      </c>
      <c r="Z8" s="13" t="s">
        <v>604</v>
      </c>
      <c r="AA8" s="88">
        <f>824/1800*100</f>
        <v>45.777777777777779</v>
      </c>
      <c r="AB8" s="184" t="s">
        <v>893</v>
      </c>
      <c r="AC8" s="184" t="s">
        <v>894</v>
      </c>
      <c r="AD8" s="13"/>
      <c r="AE8" s="13"/>
      <c r="AF8" s="13"/>
      <c r="AG8" s="13"/>
      <c r="AH8" s="13"/>
      <c r="AI8" s="13"/>
      <c r="AJ8" s="13"/>
      <c r="AK8" s="13"/>
    </row>
    <row r="9" spans="1:37" s="47" customFormat="1" ht="17.25" customHeight="1" x14ac:dyDescent="0.25">
      <c r="A9" s="226">
        <v>5</v>
      </c>
      <c r="B9" s="4" t="s">
        <v>415</v>
      </c>
      <c r="C9" s="77" t="s">
        <v>416</v>
      </c>
      <c r="D9" s="4" t="s">
        <v>417</v>
      </c>
      <c r="E9" s="4">
        <v>743123</v>
      </c>
      <c r="F9" s="4" t="s">
        <v>3</v>
      </c>
      <c r="G9" s="4" t="s">
        <v>37</v>
      </c>
      <c r="H9" s="4"/>
      <c r="I9" s="4" t="s">
        <v>36</v>
      </c>
      <c r="J9" s="6">
        <v>36693</v>
      </c>
      <c r="K9" s="4">
        <v>9166927640</v>
      </c>
      <c r="L9" s="4">
        <v>9950868051</v>
      </c>
      <c r="M9" s="4" t="s">
        <v>674</v>
      </c>
      <c r="N9" s="24">
        <v>44874</v>
      </c>
      <c r="O9" s="24">
        <v>44874</v>
      </c>
      <c r="P9" s="12" t="s">
        <v>455</v>
      </c>
      <c r="Q9" s="63">
        <v>530473938700</v>
      </c>
      <c r="R9" s="77" t="s">
        <v>30</v>
      </c>
      <c r="S9" s="13" t="s">
        <v>484</v>
      </c>
      <c r="T9" s="13" t="s">
        <v>489</v>
      </c>
      <c r="U9" s="13" t="s">
        <v>490</v>
      </c>
      <c r="V9" s="13" t="s">
        <v>491</v>
      </c>
      <c r="W9" s="13" t="s">
        <v>492</v>
      </c>
      <c r="X9" s="13" t="s">
        <v>641</v>
      </c>
      <c r="Y9" s="13" t="s">
        <v>875</v>
      </c>
      <c r="Z9" s="13" t="s">
        <v>606</v>
      </c>
      <c r="AA9" s="88">
        <f>1114/2025*100</f>
        <v>55.012345679012341</v>
      </c>
      <c r="AB9" s="184" t="s">
        <v>895</v>
      </c>
      <c r="AC9" s="184" t="s">
        <v>894</v>
      </c>
      <c r="AD9" s="13"/>
      <c r="AE9" s="13"/>
      <c r="AF9" s="13"/>
      <c r="AG9" s="13"/>
      <c r="AH9" s="13"/>
      <c r="AI9" s="13"/>
      <c r="AJ9" s="13"/>
      <c r="AK9" s="13"/>
    </row>
    <row r="10" spans="1:37" s="47" customFormat="1" ht="17.25" customHeight="1" x14ac:dyDescent="0.25">
      <c r="A10" s="226">
        <v>6</v>
      </c>
      <c r="B10" s="4" t="s">
        <v>91</v>
      </c>
      <c r="C10" s="77" t="s">
        <v>90</v>
      </c>
      <c r="D10" s="4" t="s">
        <v>89</v>
      </c>
      <c r="E10" s="4">
        <v>603754</v>
      </c>
      <c r="F10" s="4" t="s">
        <v>3</v>
      </c>
      <c r="G10" s="4" t="s">
        <v>2</v>
      </c>
      <c r="H10" s="4"/>
      <c r="I10" s="4" t="s">
        <v>15</v>
      </c>
      <c r="J10" s="6">
        <v>36383</v>
      </c>
      <c r="K10" s="4">
        <v>7976534944</v>
      </c>
      <c r="L10" s="4">
        <v>9460536480</v>
      </c>
      <c r="M10" s="4">
        <v>9414732005</v>
      </c>
      <c r="N10" s="24">
        <v>44853</v>
      </c>
      <c r="O10" s="24">
        <v>44853</v>
      </c>
      <c r="P10" s="12" t="s">
        <v>318</v>
      </c>
      <c r="Q10" s="63">
        <v>597895181465</v>
      </c>
      <c r="R10" s="77" t="s">
        <v>30</v>
      </c>
      <c r="S10" s="13" t="s">
        <v>484</v>
      </c>
      <c r="T10" s="13" t="s">
        <v>489</v>
      </c>
      <c r="U10" s="13" t="s">
        <v>490</v>
      </c>
      <c r="V10" s="13" t="s">
        <v>491</v>
      </c>
      <c r="W10" s="13" t="s">
        <v>492</v>
      </c>
      <c r="X10" s="13" t="s">
        <v>691</v>
      </c>
      <c r="Y10" s="13" t="s">
        <v>873</v>
      </c>
      <c r="Z10" s="13" t="s">
        <v>597</v>
      </c>
      <c r="AA10" s="88">
        <f>1315/2125*100</f>
        <v>61.882352941176464</v>
      </c>
      <c r="AB10" s="184" t="s">
        <v>896</v>
      </c>
      <c r="AC10" s="184" t="s">
        <v>891</v>
      </c>
      <c r="AD10" s="13"/>
      <c r="AE10" s="13"/>
      <c r="AF10" s="13"/>
      <c r="AG10" s="13"/>
      <c r="AH10" s="13"/>
      <c r="AI10" s="13"/>
      <c r="AJ10" s="13"/>
      <c r="AK10" s="13"/>
    </row>
    <row r="11" spans="1:37" s="47" customFormat="1" ht="17.25" customHeight="1" x14ac:dyDescent="0.25">
      <c r="A11" s="226">
        <v>7</v>
      </c>
      <c r="B11" s="4" t="s">
        <v>394</v>
      </c>
      <c r="C11" s="77" t="s">
        <v>395</v>
      </c>
      <c r="D11" s="4" t="s">
        <v>396</v>
      </c>
      <c r="E11" s="4">
        <v>601721</v>
      </c>
      <c r="F11" s="4" t="s">
        <v>3</v>
      </c>
      <c r="G11" s="4" t="s">
        <v>8</v>
      </c>
      <c r="H11" s="4"/>
      <c r="I11" s="4" t="s">
        <v>15</v>
      </c>
      <c r="J11" s="6">
        <v>36149</v>
      </c>
      <c r="K11" s="4">
        <v>8000766101</v>
      </c>
      <c r="L11" s="4">
        <v>8561915415</v>
      </c>
      <c r="M11" s="4">
        <v>9799878353</v>
      </c>
      <c r="N11" s="24">
        <v>44874</v>
      </c>
      <c r="O11" s="24">
        <v>44874</v>
      </c>
      <c r="P11" s="12" t="s">
        <v>455</v>
      </c>
      <c r="Q11" s="63">
        <v>845602337950</v>
      </c>
      <c r="R11" s="77" t="s">
        <v>30</v>
      </c>
      <c r="S11" s="13" t="s">
        <v>484</v>
      </c>
      <c r="T11" s="13" t="s">
        <v>489</v>
      </c>
      <c r="U11" s="13" t="s">
        <v>490</v>
      </c>
      <c r="V11" s="13" t="s">
        <v>491</v>
      </c>
      <c r="W11" s="13" t="s">
        <v>492</v>
      </c>
      <c r="X11" s="13" t="s">
        <v>657</v>
      </c>
      <c r="Y11" s="13" t="s">
        <v>873</v>
      </c>
      <c r="Z11" s="13" t="s">
        <v>610</v>
      </c>
      <c r="AA11" s="88">
        <f>1454/2125*100</f>
        <v>68.423529411764704</v>
      </c>
      <c r="AB11" s="184" t="s">
        <v>892</v>
      </c>
      <c r="AC11" s="184" t="s">
        <v>891</v>
      </c>
      <c r="AD11" s="13"/>
      <c r="AE11" s="13"/>
      <c r="AF11" s="13"/>
      <c r="AG11" s="13"/>
      <c r="AH11" s="13"/>
      <c r="AI11" s="13"/>
      <c r="AJ11" s="13"/>
      <c r="AK11" s="13"/>
    </row>
    <row r="12" spans="1:37" s="47" customFormat="1" ht="17.25" customHeight="1" x14ac:dyDescent="0.25">
      <c r="A12" s="226">
        <v>8</v>
      </c>
      <c r="B12" s="4" t="s">
        <v>846</v>
      </c>
      <c r="C12" s="77" t="s">
        <v>252</v>
      </c>
      <c r="D12" s="4" t="s">
        <v>251</v>
      </c>
      <c r="E12" s="4">
        <v>600573</v>
      </c>
      <c r="F12" s="4" t="s">
        <v>3</v>
      </c>
      <c r="G12" s="4" t="s">
        <v>17</v>
      </c>
      <c r="H12" s="4" t="s">
        <v>250</v>
      </c>
      <c r="I12" s="4" t="s">
        <v>15</v>
      </c>
      <c r="J12" s="6">
        <v>35049</v>
      </c>
      <c r="K12" s="4">
        <v>9413982755</v>
      </c>
      <c r="L12" s="4">
        <v>8824129713</v>
      </c>
      <c r="M12" s="4">
        <v>9461272598</v>
      </c>
      <c r="N12" s="24">
        <v>44865</v>
      </c>
      <c r="O12" s="24">
        <v>44865</v>
      </c>
      <c r="P12" s="12" t="s">
        <v>318</v>
      </c>
      <c r="Q12" s="63">
        <v>486338061331</v>
      </c>
      <c r="R12" s="77" t="s">
        <v>98</v>
      </c>
      <c r="S12" s="13" t="s">
        <v>480</v>
      </c>
      <c r="T12" s="13" t="s">
        <v>478</v>
      </c>
      <c r="U12" s="13" t="s">
        <v>496</v>
      </c>
      <c r="V12" s="13" t="s">
        <v>534</v>
      </c>
      <c r="W12" s="13" t="s">
        <v>720</v>
      </c>
      <c r="X12" s="13" t="s">
        <v>703</v>
      </c>
      <c r="Y12" s="13" t="s">
        <v>873</v>
      </c>
      <c r="Z12" s="13" t="s">
        <v>588</v>
      </c>
      <c r="AA12" s="88">
        <f>996/1900*100</f>
        <v>52.421052631578945</v>
      </c>
      <c r="AB12" s="184" t="s">
        <v>892</v>
      </c>
      <c r="AC12" s="184" t="s">
        <v>891</v>
      </c>
      <c r="AD12" s="13"/>
      <c r="AE12" s="13"/>
      <c r="AF12" s="13"/>
      <c r="AG12" s="13"/>
      <c r="AH12" s="13"/>
      <c r="AI12" s="13"/>
      <c r="AJ12" s="13"/>
      <c r="AK12" s="13"/>
    </row>
    <row r="13" spans="1:37" s="47" customFormat="1" ht="17.25" customHeight="1" x14ac:dyDescent="0.25">
      <c r="A13" s="226">
        <v>9</v>
      </c>
      <c r="B13" s="4" t="s">
        <v>371</v>
      </c>
      <c r="C13" s="77" t="s">
        <v>372</v>
      </c>
      <c r="D13" s="4" t="s">
        <v>373</v>
      </c>
      <c r="E13" s="4">
        <v>577158</v>
      </c>
      <c r="F13" s="4" t="s">
        <v>3</v>
      </c>
      <c r="G13" s="4" t="s">
        <v>49</v>
      </c>
      <c r="H13" s="4"/>
      <c r="I13" s="4" t="s">
        <v>48</v>
      </c>
      <c r="J13" s="6">
        <v>35284</v>
      </c>
      <c r="K13" s="4">
        <v>8619692902</v>
      </c>
      <c r="L13" s="4">
        <v>9602684653</v>
      </c>
      <c r="M13" s="4">
        <v>9610050355</v>
      </c>
      <c r="N13" s="24">
        <v>44875</v>
      </c>
      <c r="O13" s="24">
        <v>44875</v>
      </c>
      <c r="P13" s="12" t="s">
        <v>455</v>
      </c>
      <c r="Q13" s="63">
        <v>933310218311</v>
      </c>
      <c r="R13" s="77" t="s">
        <v>98</v>
      </c>
      <c r="S13" s="13" t="s">
        <v>480</v>
      </c>
      <c r="T13" s="13" t="s">
        <v>495</v>
      </c>
      <c r="U13" s="13" t="s">
        <v>616</v>
      </c>
      <c r="V13" s="13" t="s">
        <v>534</v>
      </c>
      <c r="W13" s="13" t="s">
        <v>496</v>
      </c>
      <c r="X13" s="13" t="s">
        <v>671</v>
      </c>
      <c r="Y13" s="13" t="s">
        <v>873</v>
      </c>
      <c r="Z13" s="13" t="s">
        <v>670</v>
      </c>
      <c r="AA13" s="88">
        <f>899/1900*100</f>
        <v>47.315789473684212</v>
      </c>
      <c r="AB13" s="184" t="s">
        <v>892</v>
      </c>
      <c r="AC13" s="184" t="s">
        <v>891</v>
      </c>
      <c r="AD13" s="13"/>
      <c r="AE13" s="13"/>
      <c r="AF13" s="13"/>
      <c r="AG13" s="13"/>
      <c r="AH13" s="13"/>
      <c r="AI13" s="13"/>
      <c r="AJ13" s="13"/>
      <c r="AK13" s="13"/>
    </row>
    <row r="14" spans="1:37" s="47" customFormat="1" ht="17.25" customHeight="1" x14ac:dyDescent="0.25">
      <c r="A14" s="226">
        <v>10</v>
      </c>
      <c r="B14" s="4" t="s">
        <v>232</v>
      </c>
      <c r="C14" s="77" t="s">
        <v>231</v>
      </c>
      <c r="D14" s="4" t="s">
        <v>134</v>
      </c>
      <c r="E14" s="4">
        <v>575177</v>
      </c>
      <c r="F14" s="4" t="s">
        <v>3</v>
      </c>
      <c r="G14" s="4" t="s">
        <v>8</v>
      </c>
      <c r="H14" s="4"/>
      <c r="I14" s="4" t="s">
        <v>15</v>
      </c>
      <c r="J14" s="6">
        <v>35045</v>
      </c>
      <c r="K14" s="4">
        <v>9829349155</v>
      </c>
      <c r="L14" s="4">
        <v>9799780081</v>
      </c>
      <c r="M14" s="4">
        <v>9829245110</v>
      </c>
      <c r="N14" s="24">
        <v>44848</v>
      </c>
      <c r="O14" s="24">
        <v>44848</v>
      </c>
      <c r="P14" s="12" t="s">
        <v>318</v>
      </c>
      <c r="Q14" s="63">
        <v>400120852059</v>
      </c>
      <c r="R14" s="77" t="s">
        <v>98</v>
      </c>
      <c r="S14" s="13" t="s">
        <v>480</v>
      </c>
      <c r="T14" s="13" t="s">
        <v>495</v>
      </c>
      <c r="U14" s="13" t="s">
        <v>479</v>
      </c>
      <c r="V14" s="13" t="s">
        <v>534</v>
      </c>
      <c r="W14" s="13" t="s">
        <v>720</v>
      </c>
      <c r="X14" s="13" t="s">
        <v>726</v>
      </c>
      <c r="Y14" s="13" t="s">
        <v>873</v>
      </c>
      <c r="Z14" s="13" t="s">
        <v>554</v>
      </c>
      <c r="AA14" s="88">
        <f>980/1800*100</f>
        <v>54.444444444444443</v>
      </c>
      <c r="AB14" s="184" t="s">
        <v>923</v>
      </c>
      <c r="AC14" s="184" t="s">
        <v>917</v>
      </c>
      <c r="AD14" s="13"/>
      <c r="AE14" s="13"/>
      <c r="AF14" s="13"/>
      <c r="AG14" s="13"/>
      <c r="AH14" s="13"/>
      <c r="AI14" s="13"/>
      <c r="AJ14" s="13"/>
      <c r="AK14" s="13"/>
    </row>
    <row r="15" spans="1:37" s="47" customFormat="1" ht="17.25" customHeight="1" x14ac:dyDescent="0.25">
      <c r="A15" s="226">
        <v>11</v>
      </c>
      <c r="B15" s="4" t="s">
        <v>350</v>
      </c>
      <c r="C15" s="77" t="s">
        <v>351</v>
      </c>
      <c r="D15" s="4" t="s">
        <v>352</v>
      </c>
      <c r="E15" s="4">
        <v>575244</v>
      </c>
      <c r="F15" s="4" t="s">
        <v>3</v>
      </c>
      <c r="G15" s="4" t="s">
        <v>8</v>
      </c>
      <c r="H15" s="4"/>
      <c r="I15" s="4" t="s">
        <v>7</v>
      </c>
      <c r="J15" s="6">
        <v>36223</v>
      </c>
      <c r="K15" s="4">
        <v>8306031102</v>
      </c>
      <c r="L15" s="4">
        <v>8058597830</v>
      </c>
      <c r="M15" s="4">
        <v>9414575434</v>
      </c>
      <c r="N15" s="24">
        <v>44872</v>
      </c>
      <c r="O15" s="24">
        <v>44872</v>
      </c>
      <c r="P15" s="12" t="s">
        <v>455</v>
      </c>
      <c r="Q15" s="63">
        <v>710293848542</v>
      </c>
      <c r="R15" s="77" t="s">
        <v>98</v>
      </c>
      <c r="S15" s="13" t="s">
        <v>480</v>
      </c>
      <c r="T15" s="13" t="s">
        <v>478</v>
      </c>
      <c r="U15" s="13" t="s">
        <v>500</v>
      </c>
      <c r="V15" s="13" t="s">
        <v>534</v>
      </c>
      <c r="W15" s="13" t="s">
        <v>720</v>
      </c>
      <c r="X15" s="13" t="s">
        <v>662</v>
      </c>
      <c r="Y15" s="13" t="s">
        <v>876</v>
      </c>
      <c r="Z15" s="13" t="s">
        <v>615</v>
      </c>
      <c r="AA15" s="88">
        <f>1027/1800*100</f>
        <v>57.055555555555557</v>
      </c>
      <c r="AB15" s="184" t="s">
        <v>918</v>
      </c>
      <c r="AC15" s="184" t="s">
        <v>917</v>
      </c>
      <c r="AD15" s="13"/>
      <c r="AE15" s="13"/>
      <c r="AF15" s="13"/>
      <c r="AG15" s="13"/>
      <c r="AH15" s="13"/>
      <c r="AI15" s="13"/>
      <c r="AJ15" s="13"/>
      <c r="AK15" s="13"/>
    </row>
    <row r="16" spans="1:37" s="47" customFormat="1" ht="17.25" customHeight="1" x14ac:dyDescent="0.25">
      <c r="A16" s="226">
        <v>12</v>
      </c>
      <c r="B16" s="4" t="s">
        <v>403</v>
      </c>
      <c r="C16" s="77" t="s">
        <v>404</v>
      </c>
      <c r="D16" s="4" t="s">
        <v>405</v>
      </c>
      <c r="E16" s="4">
        <v>602460</v>
      </c>
      <c r="F16" s="4" t="s">
        <v>3</v>
      </c>
      <c r="G16" s="4" t="s">
        <v>8</v>
      </c>
      <c r="H16" s="4"/>
      <c r="I16" s="4" t="s">
        <v>7</v>
      </c>
      <c r="J16" s="6">
        <v>36527</v>
      </c>
      <c r="K16" s="4">
        <v>8529388751</v>
      </c>
      <c r="L16" s="4">
        <v>6376388751</v>
      </c>
      <c r="M16" s="4">
        <v>9929824940</v>
      </c>
      <c r="N16" s="24">
        <v>44875</v>
      </c>
      <c r="O16" s="24">
        <v>44875</v>
      </c>
      <c r="P16" s="12" t="s">
        <v>455</v>
      </c>
      <c r="Q16" s="63">
        <v>467355757137</v>
      </c>
      <c r="R16" s="77" t="s">
        <v>30</v>
      </c>
      <c r="S16" s="13" t="s">
        <v>483</v>
      </c>
      <c r="T16" s="13" t="s">
        <v>484</v>
      </c>
      <c r="U16" s="13" t="s">
        <v>485</v>
      </c>
      <c r="V16" s="13" t="s">
        <v>485</v>
      </c>
      <c r="W16" s="13" t="s">
        <v>483</v>
      </c>
      <c r="X16" s="13" t="s">
        <v>667</v>
      </c>
      <c r="Y16" s="13" t="s">
        <v>873</v>
      </c>
      <c r="Z16" s="13" t="s">
        <v>473</v>
      </c>
      <c r="AA16" s="88">
        <f>1439/2125*100</f>
        <v>67.71764705882353</v>
      </c>
      <c r="AB16" s="184" t="s">
        <v>892</v>
      </c>
      <c r="AC16" s="184" t="s">
        <v>891</v>
      </c>
      <c r="AD16" s="13"/>
      <c r="AE16" s="13"/>
      <c r="AF16" s="13"/>
      <c r="AG16" s="13"/>
      <c r="AH16" s="13"/>
      <c r="AI16" s="13"/>
      <c r="AJ16" s="13"/>
      <c r="AK16" s="13"/>
    </row>
    <row r="17" spans="1:37" s="47" customFormat="1" ht="17.25" customHeight="1" x14ac:dyDescent="0.25">
      <c r="A17" s="226">
        <v>13</v>
      </c>
      <c r="B17" s="4" t="s">
        <v>125</v>
      </c>
      <c r="C17" s="77" t="s">
        <v>124</v>
      </c>
      <c r="D17" s="4" t="s">
        <v>123</v>
      </c>
      <c r="E17" s="4">
        <v>574955</v>
      </c>
      <c r="F17" s="4" t="s">
        <v>3</v>
      </c>
      <c r="G17" s="4" t="s">
        <v>49</v>
      </c>
      <c r="H17" s="4"/>
      <c r="I17" s="4" t="s">
        <v>48</v>
      </c>
      <c r="J17" s="6">
        <v>36347</v>
      </c>
      <c r="K17" s="4">
        <v>9351557300</v>
      </c>
      <c r="L17" s="4">
        <v>9672599024</v>
      </c>
      <c r="M17" s="4">
        <v>9509705810</v>
      </c>
      <c r="N17" s="24">
        <v>44854</v>
      </c>
      <c r="O17" s="24">
        <v>44854</v>
      </c>
      <c r="P17" s="12" t="s">
        <v>318</v>
      </c>
      <c r="Q17" s="63">
        <v>536574107048</v>
      </c>
      <c r="R17" s="77" t="s">
        <v>98</v>
      </c>
      <c r="S17" s="13" t="s">
        <v>527</v>
      </c>
      <c r="T17" s="13" t="s">
        <v>495</v>
      </c>
      <c r="U17" s="13" t="s">
        <v>500</v>
      </c>
      <c r="V17" s="87" t="s">
        <v>500</v>
      </c>
      <c r="W17" s="13" t="s">
        <v>720</v>
      </c>
      <c r="X17" s="13" t="s">
        <v>684</v>
      </c>
      <c r="Y17" s="13" t="s">
        <v>876</v>
      </c>
      <c r="Z17" s="13" t="s">
        <v>593</v>
      </c>
      <c r="AA17" s="88">
        <f>1100/1800*100</f>
        <v>61.111111111111114</v>
      </c>
      <c r="AB17" s="184" t="s">
        <v>918</v>
      </c>
      <c r="AC17" s="184" t="s">
        <v>917</v>
      </c>
      <c r="AD17" s="13"/>
      <c r="AE17" s="13"/>
      <c r="AF17" s="13"/>
      <c r="AG17" s="13"/>
      <c r="AH17" s="13"/>
      <c r="AI17" s="13"/>
      <c r="AJ17" s="13"/>
      <c r="AK17" s="13"/>
    </row>
    <row r="18" spans="1:37" s="47" customFormat="1" ht="17.25" customHeight="1" x14ac:dyDescent="0.25">
      <c r="A18" s="226">
        <v>14</v>
      </c>
      <c r="B18" s="4" t="s">
        <v>397</v>
      </c>
      <c r="C18" s="77" t="s">
        <v>398</v>
      </c>
      <c r="D18" s="4" t="s">
        <v>399</v>
      </c>
      <c r="E18" s="4">
        <v>601353</v>
      </c>
      <c r="F18" s="4" t="s">
        <v>3</v>
      </c>
      <c r="G18" s="4" t="s">
        <v>8</v>
      </c>
      <c r="H18" s="4"/>
      <c r="I18" s="4" t="s">
        <v>7</v>
      </c>
      <c r="J18" s="6">
        <v>36080</v>
      </c>
      <c r="K18" s="4">
        <v>7014721990</v>
      </c>
      <c r="L18" s="4">
        <v>9461390063</v>
      </c>
      <c r="M18" s="4">
        <v>9799122103</v>
      </c>
      <c r="N18" s="24">
        <v>44874</v>
      </c>
      <c r="O18" s="24">
        <v>44874</v>
      </c>
      <c r="P18" s="12" t="s">
        <v>455</v>
      </c>
      <c r="Q18" s="62">
        <v>336297756749</v>
      </c>
      <c r="R18" s="78" t="s">
        <v>30</v>
      </c>
      <c r="S18" s="13" t="s">
        <v>483</v>
      </c>
      <c r="T18" s="13" t="s">
        <v>484</v>
      </c>
      <c r="U18" s="13" t="s">
        <v>485</v>
      </c>
      <c r="V18" s="13" t="s">
        <v>464</v>
      </c>
      <c r="W18" s="13" t="s">
        <v>463</v>
      </c>
      <c r="X18" s="13" t="s">
        <v>658</v>
      </c>
      <c r="Y18" s="13" t="s">
        <v>873</v>
      </c>
      <c r="Z18" s="13" t="s">
        <v>608</v>
      </c>
      <c r="AA18" s="88">
        <f>1365/2125*100</f>
        <v>64.235294117647058</v>
      </c>
      <c r="AB18" s="184" t="s">
        <v>906</v>
      </c>
      <c r="AC18" s="184" t="s">
        <v>891</v>
      </c>
      <c r="AD18" s="13"/>
      <c r="AE18" s="13"/>
      <c r="AF18" s="13"/>
      <c r="AG18" s="13"/>
      <c r="AH18" s="13"/>
      <c r="AI18" s="13"/>
      <c r="AJ18" s="13"/>
      <c r="AK18" s="13"/>
    </row>
    <row r="19" spans="1:37" s="47" customFormat="1" ht="17.25" customHeight="1" x14ac:dyDescent="0.25">
      <c r="A19" s="226">
        <v>15</v>
      </c>
      <c r="B19" s="4" t="s">
        <v>222</v>
      </c>
      <c r="C19" s="77" t="s">
        <v>221</v>
      </c>
      <c r="D19" s="4" t="s">
        <v>12</v>
      </c>
      <c r="E19" s="4">
        <v>601296</v>
      </c>
      <c r="F19" s="4" t="s">
        <v>3</v>
      </c>
      <c r="G19" s="4" t="s">
        <v>2</v>
      </c>
      <c r="H19" s="4"/>
      <c r="I19" s="4" t="s">
        <v>1</v>
      </c>
      <c r="J19" s="6">
        <v>36571</v>
      </c>
      <c r="K19" s="4">
        <v>7852076967</v>
      </c>
      <c r="L19" s="4">
        <v>7742487488</v>
      </c>
      <c r="M19" s="4">
        <v>8107200208</v>
      </c>
      <c r="N19" s="24">
        <v>44849</v>
      </c>
      <c r="O19" s="24">
        <v>44849</v>
      </c>
      <c r="P19" s="12" t="s">
        <v>318</v>
      </c>
      <c r="Q19" s="63">
        <v>539786812980</v>
      </c>
      <c r="R19" s="77" t="s">
        <v>98</v>
      </c>
      <c r="S19" s="13" t="s">
        <v>480</v>
      </c>
      <c r="T19" s="13" t="s">
        <v>495</v>
      </c>
      <c r="U19" s="13" t="s">
        <v>479</v>
      </c>
      <c r="V19" s="13" t="s">
        <v>534</v>
      </c>
      <c r="W19" s="13" t="s">
        <v>720</v>
      </c>
      <c r="X19" s="13" t="s">
        <v>552</v>
      </c>
      <c r="Y19" s="13" t="s">
        <v>873</v>
      </c>
      <c r="Z19" s="13" t="s">
        <v>551</v>
      </c>
      <c r="AA19" s="88">
        <f>1111/1900*100</f>
        <v>58.473684210526308</v>
      </c>
      <c r="AB19" s="184" t="s">
        <v>892</v>
      </c>
      <c r="AC19" s="184" t="s">
        <v>891</v>
      </c>
      <c r="AD19" s="13"/>
      <c r="AE19" s="13"/>
      <c r="AF19" s="13"/>
      <c r="AG19" s="13"/>
      <c r="AH19" s="13"/>
      <c r="AI19" s="13"/>
      <c r="AJ19" s="13"/>
      <c r="AK19" s="13"/>
    </row>
    <row r="20" spans="1:37" s="47" customFormat="1" ht="17.25" customHeight="1" x14ac:dyDescent="0.25">
      <c r="A20" s="226">
        <v>16</v>
      </c>
      <c r="B20" s="4" t="s">
        <v>26</v>
      </c>
      <c r="C20" s="77" t="s">
        <v>25</v>
      </c>
      <c r="D20" s="4" t="s">
        <v>24</v>
      </c>
      <c r="E20" s="4">
        <v>600808</v>
      </c>
      <c r="F20" s="4" t="s">
        <v>3</v>
      </c>
      <c r="G20" s="4" t="s">
        <v>2</v>
      </c>
      <c r="H20" s="4" t="s">
        <v>16</v>
      </c>
      <c r="I20" s="4" t="s">
        <v>15</v>
      </c>
      <c r="J20" s="6">
        <v>36838</v>
      </c>
      <c r="K20" s="4">
        <v>8290516908</v>
      </c>
      <c r="L20" s="4">
        <v>8094969968</v>
      </c>
      <c r="M20" s="4">
        <v>9929687612</v>
      </c>
      <c r="N20" s="24">
        <v>44849</v>
      </c>
      <c r="O20" s="24">
        <v>44849</v>
      </c>
      <c r="P20" s="12" t="s">
        <v>318</v>
      </c>
      <c r="Q20" s="63">
        <v>426269852805</v>
      </c>
      <c r="R20" s="77" t="s">
        <v>722</v>
      </c>
      <c r="S20" s="77" t="s">
        <v>722</v>
      </c>
      <c r="T20" s="77" t="s">
        <v>722</v>
      </c>
      <c r="U20" s="77" t="s">
        <v>722</v>
      </c>
      <c r="V20" s="12" t="s">
        <v>723</v>
      </c>
      <c r="W20" s="12" t="s">
        <v>724</v>
      </c>
      <c r="X20" s="13" t="s">
        <v>544</v>
      </c>
      <c r="Y20" s="13" t="s">
        <v>873</v>
      </c>
      <c r="Z20" s="13" t="s">
        <v>543</v>
      </c>
      <c r="AA20" s="88">
        <f>1421/2100*100</f>
        <v>67.666666666666657</v>
      </c>
      <c r="AB20" s="184" t="s">
        <v>921</v>
      </c>
      <c r="AC20" s="184" t="s">
        <v>891</v>
      </c>
      <c r="AD20" s="13"/>
      <c r="AE20" s="13"/>
      <c r="AF20" s="13"/>
      <c r="AG20" s="13"/>
      <c r="AH20" s="13"/>
      <c r="AI20" s="13"/>
      <c r="AJ20" s="13"/>
      <c r="AK20" s="13"/>
    </row>
    <row r="21" spans="1:37" s="47" customFormat="1" ht="17.25" customHeight="1" x14ac:dyDescent="0.25">
      <c r="A21" s="226">
        <v>17</v>
      </c>
      <c r="B21" s="4" t="s">
        <v>47</v>
      </c>
      <c r="C21" s="77" t="s">
        <v>46</v>
      </c>
      <c r="D21" s="4" t="s">
        <v>45</v>
      </c>
      <c r="E21" s="4">
        <v>835528</v>
      </c>
      <c r="F21" s="4" t="s">
        <v>3</v>
      </c>
      <c r="G21" s="4" t="s">
        <v>2</v>
      </c>
      <c r="H21" s="4" t="s">
        <v>16</v>
      </c>
      <c r="I21" s="4" t="s">
        <v>1</v>
      </c>
      <c r="J21" s="6">
        <v>36643</v>
      </c>
      <c r="K21" s="4">
        <v>9602669890</v>
      </c>
      <c r="L21" s="4">
        <v>9828743890</v>
      </c>
      <c r="M21" s="4" t="s">
        <v>674</v>
      </c>
      <c r="N21" s="24">
        <v>44848</v>
      </c>
      <c r="O21" s="24">
        <v>44848</v>
      </c>
      <c r="P21" s="12" t="s">
        <v>318</v>
      </c>
      <c r="Q21" s="63">
        <v>214915037655</v>
      </c>
      <c r="R21" s="77" t="s">
        <v>30</v>
      </c>
      <c r="S21" s="13" t="s">
        <v>483</v>
      </c>
      <c r="T21" s="13" t="s">
        <v>484</v>
      </c>
      <c r="U21" s="13" t="s">
        <v>485</v>
      </c>
      <c r="V21" s="13" t="s">
        <v>485</v>
      </c>
      <c r="W21" s="13" t="s">
        <v>484</v>
      </c>
      <c r="X21" s="13" t="s">
        <v>530</v>
      </c>
      <c r="Y21" s="13" t="s">
        <v>878</v>
      </c>
      <c r="Z21" s="13" t="s">
        <v>531</v>
      </c>
      <c r="AA21" s="88">
        <f>1600/2125*100</f>
        <v>75.294117647058826</v>
      </c>
      <c r="AB21" s="184" t="s">
        <v>899</v>
      </c>
      <c r="AC21" s="184" t="s">
        <v>891</v>
      </c>
      <c r="AD21" s="13"/>
      <c r="AE21" s="13"/>
      <c r="AF21" s="13"/>
      <c r="AG21" s="13"/>
      <c r="AH21" s="13"/>
      <c r="AI21" s="13"/>
      <c r="AJ21" s="13"/>
      <c r="AK21" s="13"/>
    </row>
    <row r="22" spans="1:37" s="47" customFormat="1" ht="17.25" customHeight="1" x14ac:dyDescent="0.25">
      <c r="A22" s="226">
        <v>18</v>
      </c>
      <c r="B22" s="4" t="s">
        <v>729</v>
      </c>
      <c r="C22" s="77" t="s">
        <v>369</v>
      </c>
      <c r="D22" s="4" t="s">
        <v>370</v>
      </c>
      <c r="E22" s="4">
        <v>711031</v>
      </c>
      <c r="F22" s="4" t="s">
        <v>3</v>
      </c>
      <c r="G22" s="4" t="s">
        <v>37</v>
      </c>
      <c r="H22" s="4"/>
      <c r="I22" s="4" t="s">
        <v>36</v>
      </c>
      <c r="J22" s="6">
        <v>37836</v>
      </c>
      <c r="K22" s="4">
        <v>8003664142</v>
      </c>
      <c r="L22" s="4">
        <v>8696506061</v>
      </c>
      <c r="M22" s="4">
        <v>9509598308</v>
      </c>
      <c r="N22" s="6">
        <v>44897</v>
      </c>
      <c r="O22" s="228">
        <v>44897</v>
      </c>
      <c r="P22" s="12" t="s">
        <v>318</v>
      </c>
      <c r="Q22" s="63">
        <v>883177492432</v>
      </c>
      <c r="R22" s="77" t="s">
        <v>98</v>
      </c>
      <c r="S22" s="13" t="s">
        <v>480</v>
      </c>
      <c r="T22" s="13" t="s">
        <v>478</v>
      </c>
      <c r="U22" s="13" t="s">
        <v>479</v>
      </c>
      <c r="V22" s="13" t="s">
        <v>534</v>
      </c>
      <c r="W22" s="13" t="s">
        <v>720</v>
      </c>
      <c r="X22" s="13" t="s">
        <v>730</v>
      </c>
      <c r="Y22" s="13" t="s">
        <v>879</v>
      </c>
      <c r="Z22" s="13" t="s">
        <v>578</v>
      </c>
      <c r="AA22" s="88">
        <f>1104/1900*100</f>
        <v>58.10526315789474</v>
      </c>
      <c r="AB22" s="184" t="s">
        <v>922</v>
      </c>
      <c r="AC22" s="184" t="s">
        <v>897</v>
      </c>
      <c r="AD22" s="13"/>
      <c r="AE22" s="13"/>
      <c r="AF22" s="13"/>
      <c r="AG22" s="13"/>
      <c r="AH22" s="13"/>
      <c r="AI22" s="13"/>
      <c r="AJ22" s="13"/>
      <c r="AK22" s="13"/>
    </row>
    <row r="23" spans="1:37" s="47" customFormat="1" ht="17.25" customHeight="1" x14ac:dyDescent="0.25">
      <c r="A23" s="226">
        <v>19</v>
      </c>
      <c r="B23" s="4" t="s">
        <v>749</v>
      </c>
      <c r="C23" s="77" t="s">
        <v>732</v>
      </c>
      <c r="D23" s="4" t="s">
        <v>733</v>
      </c>
      <c r="E23" s="4">
        <v>740196</v>
      </c>
      <c r="F23" s="4" t="s">
        <v>3</v>
      </c>
      <c r="G23" s="4" t="s">
        <v>8</v>
      </c>
      <c r="H23" s="4"/>
      <c r="I23" s="4" t="s">
        <v>7</v>
      </c>
      <c r="J23" s="6">
        <v>36547</v>
      </c>
      <c r="K23" s="229">
        <v>6376858846</v>
      </c>
      <c r="L23" s="86">
        <v>8278683660</v>
      </c>
      <c r="M23" s="4">
        <v>9929295647</v>
      </c>
      <c r="N23" s="24">
        <v>44903</v>
      </c>
      <c r="O23" s="24">
        <v>44903</v>
      </c>
      <c r="P23" s="12" t="s">
        <v>711</v>
      </c>
      <c r="Q23" s="96">
        <v>329743110225</v>
      </c>
      <c r="R23" s="4" t="s">
        <v>98</v>
      </c>
      <c r="S23" s="13" t="s">
        <v>480</v>
      </c>
      <c r="T23" s="13" t="s">
        <v>495</v>
      </c>
      <c r="U23" s="13" t="s">
        <v>500</v>
      </c>
      <c r="V23" s="13" t="s">
        <v>534</v>
      </c>
      <c r="W23" s="13" t="s">
        <v>720</v>
      </c>
      <c r="X23" s="13" t="s">
        <v>745</v>
      </c>
      <c r="Y23" s="13" t="s">
        <v>880</v>
      </c>
      <c r="Z23" s="13" t="s">
        <v>742</v>
      </c>
      <c r="AA23" s="88">
        <f>1106/1800*100</f>
        <v>61.444444444444443</v>
      </c>
      <c r="AB23" s="184" t="s">
        <v>898</v>
      </c>
      <c r="AC23" s="184" t="s">
        <v>897</v>
      </c>
      <c r="AD23" s="13"/>
      <c r="AE23" s="13"/>
      <c r="AF23" s="13"/>
      <c r="AG23" s="13"/>
      <c r="AH23" s="13"/>
      <c r="AI23" s="13"/>
      <c r="AJ23" s="13"/>
      <c r="AK23" s="13"/>
    </row>
    <row r="24" spans="1:37" s="47" customFormat="1" ht="17.25" customHeight="1" x14ac:dyDescent="0.25">
      <c r="A24" s="226">
        <v>20</v>
      </c>
      <c r="B24" s="4" t="s">
        <v>263</v>
      </c>
      <c r="C24" s="77" t="s">
        <v>187</v>
      </c>
      <c r="D24" s="4" t="s">
        <v>262</v>
      </c>
      <c r="E24" s="4">
        <v>601905</v>
      </c>
      <c r="F24" s="4" t="s">
        <v>3</v>
      </c>
      <c r="G24" s="4" t="s">
        <v>261</v>
      </c>
      <c r="H24" s="4"/>
      <c r="I24" s="4" t="s">
        <v>15</v>
      </c>
      <c r="J24" s="6">
        <v>37067</v>
      </c>
      <c r="K24" s="4">
        <v>9799965463</v>
      </c>
      <c r="L24" s="4">
        <v>7877196538</v>
      </c>
      <c r="M24" s="4">
        <v>7878155698</v>
      </c>
      <c r="N24" s="24">
        <v>44851</v>
      </c>
      <c r="O24" s="24">
        <v>44851</v>
      </c>
      <c r="P24" s="12" t="s">
        <v>318</v>
      </c>
      <c r="Q24" s="63">
        <v>468602049218</v>
      </c>
      <c r="R24" s="77" t="s">
        <v>98</v>
      </c>
      <c r="S24" s="13" t="s">
        <v>480</v>
      </c>
      <c r="T24" s="13" t="s">
        <v>479</v>
      </c>
      <c r="U24" s="13" t="s">
        <v>581</v>
      </c>
      <c r="V24" s="13" t="s">
        <v>534</v>
      </c>
      <c r="W24" s="13" t="s">
        <v>720</v>
      </c>
      <c r="X24" s="13" t="s">
        <v>696</v>
      </c>
      <c r="Y24" s="13" t="s">
        <v>873</v>
      </c>
      <c r="Z24" s="13" t="s">
        <v>582</v>
      </c>
      <c r="AA24" s="88">
        <f>1170/1900*100</f>
        <v>61.578947368421055</v>
      </c>
      <c r="AB24" s="184" t="s">
        <v>899</v>
      </c>
      <c r="AC24" s="184" t="s">
        <v>891</v>
      </c>
      <c r="AD24" s="13"/>
      <c r="AE24" s="13"/>
      <c r="AF24" s="13"/>
      <c r="AG24" s="13"/>
      <c r="AH24" s="13"/>
      <c r="AI24" s="13"/>
      <c r="AJ24" s="13"/>
      <c r="AK24" s="13"/>
    </row>
    <row r="25" spans="1:37" s="47" customFormat="1" ht="17.25" customHeight="1" x14ac:dyDescent="0.25">
      <c r="A25" s="226">
        <v>21</v>
      </c>
      <c r="B25" s="4" t="s">
        <v>165</v>
      </c>
      <c r="C25" s="77" t="s">
        <v>164</v>
      </c>
      <c r="D25" s="4" t="s">
        <v>163</v>
      </c>
      <c r="E25" s="4">
        <v>863155</v>
      </c>
      <c r="F25" s="4" t="s">
        <v>3</v>
      </c>
      <c r="G25" s="4" t="s">
        <v>37</v>
      </c>
      <c r="H25" s="4"/>
      <c r="I25" s="4" t="s">
        <v>36</v>
      </c>
      <c r="J25" s="6">
        <v>36540</v>
      </c>
      <c r="K25" s="4">
        <v>8949341357</v>
      </c>
      <c r="L25" s="4">
        <v>8107238729</v>
      </c>
      <c r="M25" s="4">
        <v>9783938201</v>
      </c>
      <c r="N25" s="24">
        <v>44851</v>
      </c>
      <c r="O25" s="24">
        <v>44851</v>
      </c>
      <c r="P25" s="12" t="s">
        <v>318</v>
      </c>
      <c r="Q25" s="63">
        <v>577221831145</v>
      </c>
      <c r="R25" s="77" t="s">
        <v>98</v>
      </c>
      <c r="S25" s="13" t="s">
        <v>480</v>
      </c>
      <c r="T25" s="13" t="s">
        <v>478</v>
      </c>
      <c r="U25" s="13" t="s">
        <v>479</v>
      </c>
      <c r="V25" s="13" t="s">
        <v>534</v>
      </c>
      <c r="W25" s="13" t="s">
        <v>478</v>
      </c>
      <c r="X25" s="13" t="s">
        <v>698</v>
      </c>
      <c r="Y25" s="13" t="s">
        <v>881</v>
      </c>
      <c r="Z25" s="13" t="s">
        <v>638</v>
      </c>
      <c r="AA25" s="88">
        <f>893/1800*100</f>
        <v>49.611111111111114</v>
      </c>
      <c r="AB25" s="184" t="s">
        <v>900</v>
      </c>
      <c r="AC25" s="184" t="s">
        <v>897</v>
      </c>
      <c r="AD25" s="13"/>
      <c r="AE25" s="13"/>
      <c r="AF25" s="13"/>
      <c r="AG25" s="13"/>
      <c r="AH25" s="13"/>
      <c r="AI25" s="13"/>
      <c r="AJ25" s="13"/>
      <c r="AK25" s="13"/>
    </row>
    <row r="26" spans="1:37" s="47" customFormat="1" ht="17.25" customHeight="1" x14ac:dyDescent="0.25">
      <c r="A26" s="226">
        <v>22</v>
      </c>
      <c r="B26" s="4" t="s">
        <v>377</v>
      </c>
      <c r="C26" s="77" t="s">
        <v>378</v>
      </c>
      <c r="D26" s="4" t="s">
        <v>379</v>
      </c>
      <c r="E26" s="4">
        <v>603398</v>
      </c>
      <c r="F26" s="4" t="s">
        <v>3</v>
      </c>
      <c r="G26" s="4" t="s">
        <v>49</v>
      </c>
      <c r="H26" s="4"/>
      <c r="I26" s="4" t="s">
        <v>48</v>
      </c>
      <c r="J26" s="6">
        <v>37544</v>
      </c>
      <c r="K26" s="4">
        <v>9928274638</v>
      </c>
      <c r="L26" s="4">
        <v>9024484679</v>
      </c>
      <c r="M26" s="4">
        <v>9509928960</v>
      </c>
      <c r="N26" s="24">
        <v>44874</v>
      </c>
      <c r="O26" s="24">
        <v>44874</v>
      </c>
      <c r="P26" s="12" t="s">
        <v>455</v>
      </c>
      <c r="Q26" s="63">
        <v>759272034042</v>
      </c>
      <c r="R26" s="77" t="s">
        <v>98</v>
      </c>
      <c r="S26" s="13" t="s">
        <v>480</v>
      </c>
      <c r="T26" s="13" t="s">
        <v>500</v>
      </c>
      <c r="U26" s="13" t="s">
        <v>496</v>
      </c>
      <c r="V26" s="13" t="s">
        <v>534</v>
      </c>
      <c r="W26" s="13" t="s">
        <v>720</v>
      </c>
      <c r="X26" s="13" t="s">
        <v>656</v>
      </c>
      <c r="Y26" s="13" t="s">
        <v>882</v>
      </c>
      <c r="Z26" s="13" t="s">
        <v>611</v>
      </c>
      <c r="AA26" s="88">
        <f>1200/1900*100</f>
        <v>63.157894736842103</v>
      </c>
      <c r="AB26" s="184" t="s">
        <v>901</v>
      </c>
      <c r="AC26" s="184" t="s">
        <v>891</v>
      </c>
      <c r="AD26" s="13"/>
      <c r="AE26" s="13"/>
      <c r="AF26" s="13"/>
      <c r="AG26" s="13"/>
      <c r="AH26" s="13"/>
      <c r="AI26" s="13"/>
      <c r="AJ26" s="13"/>
      <c r="AK26" s="13"/>
    </row>
    <row r="27" spans="1:37" s="47" customFormat="1" ht="17.25" customHeight="1" x14ac:dyDescent="0.25">
      <c r="A27" s="226">
        <v>23</v>
      </c>
      <c r="B27" s="4" t="s">
        <v>14</v>
      </c>
      <c r="C27" s="77" t="s">
        <v>13</v>
      </c>
      <c r="D27" s="4" t="s">
        <v>12</v>
      </c>
      <c r="E27" s="4">
        <v>600910</v>
      </c>
      <c r="F27" s="4" t="s">
        <v>3</v>
      </c>
      <c r="G27" s="4" t="s">
        <v>8</v>
      </c>
      <c r="H27" s="4"/>
      <c r="I27" s="4" t="s">
        <v>7</v>
      </c>
      <c r="J27" s="6">
        <v>36418</v>
      </c>
      <c r="K27" s="4">
        <v>9413162081</v>
      </c>
      <c r="L27" s="4">
        <v>9351048083</v>
      </c>
      <c r="M27" s="4">
        <v>8619393243</v>
      </c>
      <c r="N27" s="24">
        <v>44849</v>
      </c>
      <c r="O27" s="24">
        <v>44849</v>
      </c>
      <c r="P27" s="12" t="s">
        <v>318</v>
      </c>
      <c r="Q27" s="63">
        <v>479107150069</v>
      </c>
      <c r="R27" s="77" t="s">
        <v>722</v>
      </c>
      <c r="S27" s="77" t="s">
        <v>722</v>
      </c>
      <c r="T27" s="77" t="s">
        <v>722</v>
      </c>
      <c r="U27" s="77" t="s">
        <v>722</v>
      </c>
      <c r="V27" s="12" t="s">
        <v>723</v>
      </c>
      <c r="W27" s="12" t="s">
        <v>724</v>
      </c>
      <c r="X27" s="13" t="s">
        <v>676</v>
      </c>
      <c r="Y27" s="13" t="s">
        <v>873</v>
      </c>
      <c r="Z27" s="13" t="s">
        <v>571</v>
      </c>
      <c r="AA27" s="88">
        <f>1260/2100*100</f>
        <v>60</v>
      </c>
      <c r="AB27" s="184" t="s">
        <v>892</v>
      </c>
      <c r="AC27" s="184" t="s">
        <v>891</v>
      </c>
      <c r="AD27" s="13"/>
      <c r="AE27" s="13"/>
      <c r="AF27" s="13"/>
      <c r="AG27" s="13"/>
      <c r="AH27" s="13"/>
      <c r="AI27" s="13"/>
      <c r="AJ27" s="13"/>
      <c r="AK27" s="13"/>
    </row>
    <row r="28" spans="1:37" s="47" customFormat="1" ht="17.25" customHeight="1" x14ac:dyDescent="0.25">
      <c r="A28" s="226">
        <v>24</v>
      </c>
      <c r="B28" s="4" t="s">
        <v>203</v>
      </c>
      <c r="C28" s="77" t="s">
        <v>202</v>
      </c>
      <c r="D28" s="4" t="s">
        <v>201</v>
      </c>
      <c r="E28" s="4">
        <v>600539</v>
      </c>
      <c r="F28" s="4" t="s">
        <v>3</v>
      </c>
      <c r="G28" s="4" t="s">
        <v>8</v>
      </c>
      <c r="H28" s="4"/>
      <c r="I28" s="4" t="s">
        <v>7</v>
      </c>
      <c r="J28" s="6">
        <v>36442</v>
      </c>
      <c r="K28" s="4">
        <v>8690401263</v>
      </c>
      <c r="L28" s="4">
        <v>9799878353</v>
      </c>
      <c r="M28" s="4">
        <v>9799878353</v>
      </c>
      <c r="N28" s="24">
        <v>44848</v>
      </c>
      <c r="O28" s="24">
        <v>44848</v>
      </c>
      <c r="P28" s="12" t="s">
        <v>318</v>
      </c>
      <c r="Q28" s="63">
        <v>682425161025</v>
      </c>
      <c r="R28" s="77" t="s">
        <v>98</v>
      </c>
      <c r="S28" s="13" t="s">
        <v>521</v>
      </c>
      <c r="T28" s="13" t="s">
        <v>555</v>
      </c>
      <c r="U28" s="13" t="s">
        <v>479</v>
      </c>
      <c r="V28" s="13" t="s">
        <v>555</v>
      </c>
      <c r="W28" s="13" t="s">
        <v>720</v>
      </c>
      <c r="X28" s="13" t="s">
        <v>556</v>
      </c>
      <c r="Y28" s="13" t="s">
        <v>873</v>
      </c>
      <c r="Z28" s="13" t="s">
        <v>557</v>
      </c>
      <c r="AA28" s="88">
        <f>1007/1900*100</f>
        <v>53</v>
      </c>
      <c r="AB28" s="184" t="s">
        <v>910</v>
      </c>
      <c r="AC28" s="184" t="s">
        <v>891</v>
      </c>
      <c r="AD28" s="13"/>
      <c r="AE28" s="13"/>
      <c r="AF28" s="13"/>
      <c r="AG28" s="13"/>
      <c r="AH28" s="13"/>
      <c r="AI28" s="13"/>
      <c r="AJ28" s="13"/>
      <c r="AK28" s="13"/>
    </row>
    <row r="29" spans="1:37" s="47" customFormat="1" ht="17.25" customHeight="1" x14ac:dyDescent="0.25">
      <c r="A29" s="226">
        <v>25</v>
      </c>
      <c r="B29" s="4" t="s">
        <v>133</v>
      </c>
      <c r="C29" s="77" t="s">
        <v>132</v>
      </c>
      <c r="D29" s="4" t="s">
        <v>123</v>
      </c>
      <c r="E29" s="4">
        <v>596347</v>
      </c>
      <c r="F29" s="4" t="s">
        <v>3</v>
      </c>
      <c r="G29" s="4" t="s">
        <v>32</v>
      </c>
      <c r="H29" s="4"/>
      <c r="I29" s="4" t="s">
        <v>31</v>
      </c>
      <c r="J29" s="6">
        <v>37305</v>
      </c>
      <c r="K29" s="4">
        <v>7412907921</v>
      </c>
      <c r="L29" s="4">
        <v>7877936220</v>
      </c>
      <c r="M29" s="4">
        <v>9783242141</v>
      </c>
      <c r="N29" s="24">
        <v>44849</v>
      </c>
      <c r="O29" s="24">
        <v>44849</v>
      </c>
      <c r="P29" s="12" t="s">
        <v>318</v>
      </c>
      <c r="Q29" s="63">
        <v>635118786460</v>
      </c>
      <c r="R29" s="77" t="s">
        <v>98</v>
      </c>
      <c r="S29" s="13" t="s">
        <v>480</v>
      </c>
      <c r="T29" s="13" t="s">
        <v>555</v>
      </c>
      <c r="U29" s="13" t="s">
        <v>500</v>
      </c>
      <c r="V29" s="13" t="s">
        <v>534</v>
      </c>
      <c r="W29" s="13" t="s">
        <v>555</v>
      </c>
      <c r="X29" s="13" t="s">
        <v>707</v>
      </c>
      <c r="Y29" s="13" t="s">
        <v>875</v>
      </c>
      <c r="Z29" s="12" t="s">
        <v>639</v>
      </c>
      <c r="AA29" s="88">
        <f>1232/1800*100</f>
        <v>68.444444444444443</v>
      </c>
      <c r="AB29" s="184" t="s">
        <v>912</v>
      </c>
      <c r="AC29" s="184" t="s">
        <v>897</v>
      </c>
      <c r="AD29" s="13"/>
      <c r="AE29" s="13"/>
      <c r="AF29" s="13"/>
      <c r="AG29" s="13"/>
      <c r="AH29" s="13"/>
      <c r="AI29" s="13"/>
      <c r="AJ29" s="13"/>
      <c r="AK29" s="13"/>
    </row>
    <row r="30" spans="1:37" s="47" customFormat="1" ht="17.25" customHeight="1" x14ac:dyDescent="0.25">
      <c r="A30" s="226">
        <v>26</v>
      </c>
      <c r="B30" s="4" t="s">
        <v>383</v>
      </c>
      <c r="C30" s="77" t="s">
        <v>384</v>
      </c>
      <c r="D30" s="4" t="s">
        <v>385</v>
      </c>
      <c r="E30" s="4">
        <v>892917</v>
      </c>
      <c r="F30" s="4" t="s">
        <v>3</v>
      </c>
      <c r="G30" s="4" t="s">
        <v>37</v>
      </c>
      <c r="H30" s="4"/>
      <c r="I30" s="4" t="s">
        <v>41</v>
      </c>
      <c r="J30" s="6">
        <v>36664</v>
      </c>
      <c r="K30" s="4">
        <v>8949166360</v>
      </c>
      <c r="L30" s="4">
        <v>9772040991</v>
      </c>
      <c r="M30" s="4">
        <v>6375806484</v>
      </c>
      <c r="N30" s="24">
        <v>44879</v>
      </c>
      <c r="O30" s="24">
        <v>44879</v>
      </c>
      <c r="P30" s="12" t="s">
        <v>455</v>
      </c>
      <c r="Q30" s="63">
        <v>349921492190</v>
      </c>
      <c r="R30" s="77" t="s">
        <v>98</v>
      </c>
      <c r="S30" s="13" t="s">
        <v>480</v>
      </c>
      <c r="T30" s="13" t="s">
        <v>478</v>
      </c>
      <c r="U30" s="13" t="s">
        <v>496</v>
      </c>
      <c r="V30" s="13" t="s">
        <v>534</v>
      </c>
      <c r="W30" s="13" t="s">
        <v>720</v>
      </c>
      <c r="X30" s="13" t="s">
        <v>673</v>
      </c>
      <c r="Y30" s="13" t="s">
        <v>882</v>
      </c>
      <c r="Z30" s="13" t="s">
        <v>672</v>
      </c>
      <c r="AA30" s="88">
        <f>1036/1900*100</f>
        <v>54.526315789473692</v>
      </c>
      <c r="AB30" s="184" t="s">
        <v>913</v>
      </c>
      <c r="AC30" s="184" t="s">
        <v>891</v>
      </c>
      <c r="AD30" s="13"/>
      <c r="AE30" s="13"/>
      <c r="AF30" s="13"/>
      <c r="AG30" s="13"/>
      <c r="AH30" s="13"/>
      <c r="AI30" s="13"/>
      <c r="AJ30" s="13"/>
      <c r="AK30" s="13"/>
    </row>
    <row r="31" spans="1:37" s="47" customFormat="1" ht="17.25" customHeight="1" x14ac:dyDescent="0.25">
      <c r="A31" s="226">
        <v>27</v>
      </c>
      <c r="B31" s="4" t="s">
        <v>94</v>
      </c>
      <c r="C31" s="77" t="s">
        <v>93</v>
      </c>
      <c r="D31" s="4" t="s">
        <v>92</v>
      </c>
      <c r="E31" s="4">
        <v>600568</v>
      </c>
      <c r="F31" s="4" t="s">
        <v>3</v>
      </c>
      <c r="G31" s="4" t="s">
        <v>49</v>
      </c>
      <c r="H31" s="4"/>
      <c r="I31" s="4" t="s">
        <v>15</v>
      </c>
      <c r="J31" s="6">
        <v>37150</v>
      </c>
      <c r="K31" s="4">
        <v>7877928343</v>
      </c>
      <c r="L31" s="4">
        <v>8290555374</v>
      </c>
      <c r="M31" s="4">
        <v>9785597295</v>
      </c>
      <c r="N31" s="24">
        <v>44849</v>
      </c>
      <c r="O31" s="24">
        <v>44849</v>
      </c>
      <c r="P31" s="12" t="s">
        <v>318</v>
      </c>
      <c r="Q31" s="63">
        <v>830941361666</v>
      </c>
      <c r="R31" s="77" t="s">
        <v>30</v>
      </c>
      <c r="S31" s="13" t="s">
        <v>489</v>
      </c>
      <c r="T31" s="13" t="s">
        <v>490</v>
      </c>
      <c r="U31" s="13" t="s">
        <v>484</v>
      </c>
      <c r="V31" s="13" t="s">
        <v>491</v>
      </c>
      <c r="W31" s="13" t="s">
        <v>492</v>
      </c>
      <c r="X31" s="13" t="s">
        <v>548</v>
      </c>
      <c r="Y31" s="13" t="s">
        <v>873</v>
      </c>
      <c r="Z31" s="13" t="s">
        <v>547</v>
      </c>
      <c r="AA31" s="88">
        <f>1845/2125*100</f>
        <v>86.82352941176471</v>
      </c>
      <c r="AB31" s="184" t="s">
        <v>899</v>
      </c>
      <c r="AC31" s="184" t="s">
        <v>891</v>
      </c>
      <c r="AD31" s="13"/>
      <c r="AE31" s="13"/>
      <c r="AF31" s="13"/>
      <c r="AG31" s="13"/>
      <c r="AH31" s="13"/>
      <c r="AI31" s="13"/>
      <c r="AJ31" s="13"/>
      <c r="AK31" s="13"/>
    </row>
    <row r="32" spans="1:37" s="47" customFormat="1" ht="17.25" customHeight="1" x14ac:dyDescent="0.25">
      <c r="A32" s="226">
        <v>28</v>
      </c>
      <c r="B32" s="4" t="s">
        <v>224</v>
      </c>
      <c r="C32" s="77" t="s">
        <v>25</v>
      </c>
      <c r="D32" s="4" t="s">
        <v>223</v>
      </c>
      <c r="E32" s="4">
        <v>834213</v>
      </c>
      <c r="F32" s="4" t="s">
        <v>3</v>
      </c>
      <c r="G32" s="4" t="s">
        <v>49</v>
      </c>
      <c r="H32" s="4"/>
      <c r="I32" s="4" t="s">
        <v>15</v>
      </c>
      <c r="J32" s="6">
        <v>36781</v>
      </c>
      <c r="K32" s="4">
        <v>9529376646</v>
      </c>
      <c r="L32" s="4">
        <v>6376631539</v>
      </c>
      <c r="M32" s="4">
        <v>9829342284</v>
      </c>
      <c r="N32" s="24">
        <v>44848</v>
      </c>
      <c r="O32" s="24">
        <v>44848</v>
      </c>
      <c r="P32" s="12" t="s">
        <v>318</v>
      </c>
      <c r="Q32" s="63">
        <v>570984055156</v>
      </c>
      <c r="R32" s="77" t="s">
        <v>98</v>
      </c>
      <c r="S32" s="13" t="s">
        <v>480</v>
      </c>
      <c r="T32" s="13" t="s">
        <v>500</v>
      </c>
      <c r="U32" s="13" t="s">
        <v>479</v>
      </c>
      <c r="V32" s="13" t="s">
        <v>534</v>
      </c>
      <c r="W32" s="13" t="s">
        <v>720</v>
      </c>
      <c r="X32" s="13" t="s">
        <v>566</v>
      </c>
      <c r="Y32" s="13" t="s">
        <v>877</v>
      </c>
      <c r="Z32" s="13" t="s">
        <v>565</v>
      </c>
      <c r="AA32" s="88">
        <f>1523/1900*100</f>
        <v>80.15789473684211</v>
      </c>
      <c r="AB32" s="184" t="s">
        <v>914</v>
      </c>
      <c r="AC32" s="184" t="s">
        <v>891</v>
      </c>
      <c r="AD32" s="13"/>
      <c r="AE32" s="13"/>
      <c r="AF32" s="13"/>
      <c r="AG32" s="13"/>
      <c r="AH32" s="13"/>
      <c r="AI32" s="13"/>
      <c r="AJ32" s="13"/>
      <c r="AK32" s="13"/>
    </row>
    <row r="33" spans="1:37" s="47" customFormat="1" ht="17.25" customHeight="1" x14ac:dyDescent="0.25">
      <c r="A33" s="226">
        <v>29</v>
      </c>
      <c r="B33" s="4" t="s">
        <v>176</v>
      </c>
      <c r="C33" s="77" t="s">
        <v>175</v>
      </c>
      <c r="D33" s="4" t="s">
        <v>174</v>
      </c>
      <c r="E33" s="4">
        <v>602040</v>
      </c>
      <c r="F33" s="4" t="s">
        <v>3</v>
      </c>
      <c r="G33" s="4" t="s">
        <v>8</v>
      </c>
      <c r="H33" s="4"/>
      <c r="I33" s="4" t="s">
        <v>7</v>
      </c>
      <c r="J33" s="6">
        <v>36655</v>
      </c>
      <c r="K33" s="4">
        <v>9680534274</v>
      </c>
      <c r="L33" s="4">
        <v>9784941306</v>
      </c>
      <c r="M33" s="4">
        <v>6367496284</v>
      </c>
      <c r="N33" s="24">
        <v>44848</v>
      </c>
      <c r="O33" s="24">
        <v>44848</v>
      </c>
      <c r="P33" s="12" t="s">
        <v>318</v>
      </c>
      <c r="Q33" s="63">
        <v>332075819503</v>
      </c>
      <c r="R33" s="77" t="s">
        <v>98</v>
      </c>
      <c r="S33" s="13" t="s">
        <v>480</v>
      </c>
      <c r="T33" s="13" t="s">
        <v>478</v>
      </c>
      <c r="U33" s="13" t="s">
        <v>521</v>
      </c>
      <c r="V33" s="13" t="s">
        <v>534</v>
      </c>
      <c r="W33" s="13" t="s">
        <v>720</v>
      </c>
      <c r="X33" s="13" t="s">
        <v>523</v>
      </c>
      <c r="Y33" s="13" t="s">
        <v>873</v>
      </c>
      <c r="Z33" s="13" t="s">
        <v>524</v>
      </c>
      <c r="AA33" s="88">
        <f>1172/1900*100</f>
        <v>61.684210526315788</v>
      </c>
      <c r="AB33" s="184" t="s">
        <v>915</v>
      </c>
      <c r="AC33" s="184" t="s">
        <v>891</v>
      </c>
      <c r="AD33" s="13"/>
      <c r="AE33" s="13"/>
      <c r="AF33" s="13"/>
      <c r="AG33" s="13"/>
      <c r="AH33" s="13"/>
      <c r="AI33" s="13"/>
      <c r="AJ33" s="13"/>
      <c r="AK33" s="13"/>
    </row>
    <row r="34" spans="1:37" s="47" customFormat="1" ht="17.25" customHeight="1" x14ac:dyDescent="0.25">
      <c r="A34" s="226">
        <v>30</v>
      </c>
      <c r="B34" s="4" t="s">
        <v>151</v>
      </c>
      <c r="C34" s="77" t="s">
        <v>150</v>
      </c>
      <c r="D34" s="4" t="s">
        <v>149</v>
      </c>
      <c r="E34" s="4">
        <v>603206</v>
      </c>
      <c r="F34" s="4" t="s">
        <v>3</v>
      </c>
      <c r="G34" s="4" t="s">
        <v>2</v>
      </c>
      <c r="H34" s="4"/>
      <c r="I34" s="4" t="s">
        <v>1</v>
      </c>
      <c r="J34" s="6">
        <v>37053</v>
      </c>
      <c r="K34" s="4">
        <v>9610245955</v>
      </c>
      <c r="L34" s="4">
        <v>6378017153</v>
      </c>
      <c r="M34" s="4">
        <v>7014508394</v>
      </c>
      <c r="N34" s="24">
        <v>44846</v>
      </c>
      <c r="O34" s="24">
        <v>44846</v>
      </c>
      <c r="P34" s="12" t="s">
        <v>318</v>
      </c>
      <c r="Q34" s="63">
        <v>558277737483</v>
      </c>
      <c r="R34" s="77" t="s">
        <v>98</v>
      </c>
      <c r="S34" s="13" t="s">
        <v>507</v>
      </c>
      <c r="T34" s="13" t="s">
        <v>495</v>
      </c>
      <c r="U34" s="13" t="s">
        <v>479</v>
      </c>
      <c r="V34" s="13" t="s">
        <v>479</v>
      </c>
      <c r="W34" s="13" t="s">
        <v>720</v>
      </c>
      <c r="X34" s="13" t="s">
        <v>505</v>
      </c>
      <c r="Y34" s="13" t="s">
        <v>873</v>
      </c>
      <c r="Z34" s="13" t="s">
        <v>506</v>
      </c>
      <c r="AA34" s="88">
        <f>1050/1900*100</f>
        <v>55.26315789473685</v>
      </c>
      <c r="AB34" s="184" t="s">
        <v>916</v>
      </c>
      <c r="AC34" s="184" t="s">
        <v>891</v>
      </c>
      <c r="AD34" s="13"/>
      <c r="AE34" s="13"/>
      <c r="AF34" s="13"/>
      <c r="AG34" s="13"/>
      <c r="AH34" s="13"/>
      <c r="AI34" s="13"/>
      <c r="AJ34" s="13"/>
      <c r="AK34" s="13"/>
    </row>
    <row r="35" spans="1:37" s="47" customFormat="1" ht="17.25" customHeight="1" x14ac:dyDescent="0.25">
      <c r="A35" s="226">
        <v>31</v>
      </c>
      <c r="B35" s="4" t="s">
        <v>131</v>
      </c>
      <c r="C35" s="77" t="s">
        <v>130</v>
      </c>
      <c r="D35" s="4" t="s">
        <v>129</v>
      </c>
      <c r="E35" s="4">
        <v>600289</v>
      </c>
      <c r="F35" s="4" t="s">
        <v>3</v>
      </c>
      <c r="G35" s="4" t="s">
        <v>2</v>
      </c>
      <c r="H35" s="4"/>
      <c r="I35" s="4" t="s">
        <v>1</v>
      </c>
      <c r="J35" s="6">
        <v>36928</v>
      </c>
      <c r="K35" s="4">
        <v>7877166624</v>
      </c>
      <c r="L35" s="4">
        <v>9549628981</v>
      </c>
      <c r="M35" s="4">
        <v>8690407745</v>
      </c>
      <c r="N35" s="24">
        <v>44851</v>
      </c>
      <c r="O35" s="24">
        <v>44851</v>
      </c>
      <c r="P35" s="12" t="s">
        <v>318</v>
      </c>
      <c r="Q35" s="63">
        <v>986082173865</v>
      </c>
      <c r="R35" s="77" t="s">
        <v>98</v>
      </c>
      <c r="S35" s="13" t="s">
        <v>478</v>
      </c>
      <c r="T35" s="13" t="s">
        <v>495</v>
      </c>
      <c r="U35" s="13" t="s">
        <v>479</v>
      </c>
      <c r="V35" s="13" t="s">
        <v>478</v>
      </c>
      <c r="W35" s="13" t="s">
        <v>720</v>
      </c>
      <c r="X35" s="13" t="s">
        <v>683</v>
      </c>
      <c r="Y35" s="13" t="s">
        <v>873</v>
      </c>
      <c r="Z35" s="13" t="s">
        <v>583</v>
      </c>
      <c r="AA35" s="88">
        <f>1068/1900*100</f>
        <v>56.21052631578948</v>
      </c>
      <c r="AB35" s="184" t="s">
        <v>892</v>
      </c>
      <c r="AC35" s="184" t="s">
        <v>891</v>
      </c>
      <c r="AD35" s="13"/>
      <c r="AE35" s="13"/>
      <c r="AF35" s="13"/>
      <c r="AG35" s="13"/>
      <c r="AH35" s="13"/>
      <c r="AI35" s="13"/>
      <c r="AJ35" s="13"/>
      <c r="AK35" s="13"/>
    </row>
    <row r="36" spans="1:37" s="47" customFormat="1" ht="17.25" customHeight="1" x14ac:dyDescent="0.25">
      <c r="A36" s="226">
        <v>32</v>
      </c>
      <c r="B36" s="4" t="s">
        <v>400</v>
      </c>
      <c r="C36" s="77" t="s">
        <v>401</v>
      </c>
      <c r="D36" s="4" t="s">
        <v>402</v>
      </c>
      <c r="E36" s="4">
        <v>601482</v>
      </c>
      <c r="F36" s="4" t="s">
        <v>3</v>
      </c>
      <c r="G36" s="4" t="s">
        <v>8</v>
      </c>
      <c r="H36" s="4"/>
      <c r="I36" s="4" t="s">
        <v>7</v>
      </c>
      <c r="J36" s="6">
        <v>36708</v>
      </c>
      <c r="K36" s="4">
        <v>9602197442</v>
      </c>
      <c r="L36" s="4">
        <v>6376604549</v>
      </c>
      <c r="M36" s="4" t="s">
        <v>674</v>
      </c>
      <c r="N36" s="24">
        <v>44875</v>
      </c>
      <c r="O36" s="24">
        <v>44875</v>
      </c>
      <c r="P36" s="12" t="s">
        <v>455</v>
      </c>
      <c r="Q36" s="63">
        <v>482764272556</v>
      </c>
      <c r="R36" s="77" t="s">
        <v>30</v>
      </c>
      <c r="S36" s="13" t="s">
        <v>483</v>
      </c>
      <c r="T36" s="13" t="s">
        <v>484</v>
      </c>
      <c r="U36" s="13" t="s">
        <v>485</v>
      </c>
      <c r="V36" s="13" t="s">
        <v>485</v>
      </c>
      <c r="W36" s="13" t="s">
        <v>483</v>
      </c>
      <c r="X36" s="13" t="s">
        <v>665</v>
      </c>
      <c r="Y36" s="13" t="s">
        <v>873</v>
      </c>
      <c r="Z36" s="13" t="s">
        <v>617</v>
      </c>
      <c r="AA36" s="88">
        <f>1140/2125*100</f>
        <v>53.647058823529413</v>
      </c>
      <c r="AB36" s="184" t="s">
        <v>913</v>
      </c>
      <c r="AC36" s="184" t="s">
        <v>891</v>
      </c>
      <c r="AD36" s="13"/>
      <c r="AE36" s="13"/>
      <c r="AF36" s="13"/>
      <c r="AG36" s="13"/>
      <c r="AH36" s="13"/>
      <c r="AI36" s="13"/>
      <c r="AJ36" s="13"/>
      <c r="AK36" s="13"/>
    </row>
    <row r="37" spans="1:37" s="47" customFormat="1" ht="17.25" customHeight="1" x14ac:dyDescent="0.25">
      <c r="A37" s="226">
        <v>33</v>
      </c>
      <c r="B37" s="4" t="s">
        <v>249</v>
      </c>
      <c r="C37" s="77" t="s">
        <v>248</v>
      </c>
      <c r="D37" s="4" t="s">
        <v>228</v>
      </c>
      <c r="E37" s="4">
        <v>603461</v>
      </c>
      <c r="F37" s="4" t="s">
        <v>3</v>
      </c>
      <c r="G37" s="4" t="s">
        <v>8</v>
      </c>
      <c r="H37" s="4"/>
      <c r="I37" s="4" t="s">
        <v>15</v>
      </c>
      <c r="J37" s="6">
        <v>36659</v>
      </c>
      <c r="K37" s="4">
        <v>9001912704</v>
      </c>
      <c r="L37" s="4">
        <v>9928469637</v>
      </c>
      <c r="M37" s="4">
        <v>9001182704</v>
      </c>
      <c r="N37" s="24">
        <v>44848</v>
      </c>
      <c r="O37" s="24">
        <v>44848</v>
      </c>
      <c r="P37" s="12" t="s">
        <v>318</v>
      </c>
      <c r="Q37" s="63">
        <v>283840973115</v>
      </c>
      <c r="R37" s="77" t="s">
        <v>98</v>
      </c>
      <c r="S37" s="13" t="s">
        <v>458</v>
      </c>
      <c r="T37" s="13" t="s">
        <v>459</v>
      </c>
      <c r="U37" s="13" t="s">
        <v>460</v>
      </c>
      <c r="V37" s="13" t="s">
        <v>534</v>
      </c>
      <c r="W37" s="13" t="s">
        <v>720</v>
      </c>
      <c r="X37" s="13" t="s">
        <v>562</v>
      </c>
      <c r="Y37" s="13" t="s">
        <v>873</v>
      </c>
      <c r="Z37" s="13" t="s">
        <v>561</v>
      </c>
      <c r="AA37" s="88">
        <f>1107/1900*100</f>
        <v>58.263157894736835</v>
      </c>
      <c r="AB37" s="184" t="s">
        <v>904</v>
      </c>
      <c r="AC37" s="184" t="s">
        <v>891</v>
      </c>
      <c r="AD37" s="13"/>
      <c r="AE37" s="13"/>
      <c r="AF37" s="13"/>
      <c r="AG37" s="13"/>
      <c r="AH37" s="13"/>
      <c r="AI37" s="13"/>
      <c r="AJ37" s="13"/>
      <c r="AK37" s="13"/>
    </row>
    <row r="38" spans="1:37" s="47" customFormat="1" ht="17.25" customHeight="1" x14ac:dyDescent="0.25">
      <c r="A38" s="226">
        <v>34</v>
      </c>
      <c r="B38" s="4" t="s">
        <v>170</v>
      </c>
      <c r="C38" s="77" t="s">
        <v>169</v>
      </c>
      <c r="D38" s="4" t="s">
        <v>168</v>
      </c>
      <c r="E38" s="4">
        <v>601246</v>
      </c>
      <c r="F38" s="4" t="s">
        <v>3</v>
      </c>
      <c r="G38" s="4" t="s">
        <v>32</v>
      </c>
      <c r="H38" s="4"/>
      <c r="I38" s="4" t="s">
        <v>31</v>
      </c>
      <c r="J38" s="6">
        <v>36656</v>
      </c>
      <c r="K38" s="4">
        <v>7023713069</v>
      </c>
      <c r="L38" s="4">
        <v>7665413859</v>
      </c>
      <c r="M38" s="4">
        <v>9667147370</v>
      </c>
      <c r="N38" s="24">
        <v>44852</v>
      </c>
      <c r="O38" s="24">
        <v>44852</v>
      </c>
      <c r="P38" s="12" t="s">
        <v>318</v>
      </c>
      <c r="Q38" s="63">
        <v>538452717506</v>
      </c>
      <c r="R38" s="77" t="s">
        <v>98</v>
      </c>
      <c r="S38" s="13" t="s">
        <v>480</v>
      </c>
      <c r="T38" s="13" t="s">
        <v>576</v>
      </c>
      <c r="U38" s="13" t="s">
        <v>496</v>
      </c>
      <c r="V38" s="13" t="s">
        <v>534</v>
      </c>
      <c r="W38" s="13" t="s">
        <v>720</v>
      </c>
      <c r="X38" s="13" t="s">
        <v>681</v>
      </c>
      <c r="Y38" s="13" t="s">
        <v>873</v>
      </c>
      <c r="Z38" s="13" t="s">
        <v>577</v>
      </c>
      <c r="AA38" s="88">
        <f>1188/1900*100</f>
        <v>62.526315789473685</v>
      </c>
      <c r="AB38" s="184" t="s">
        <v>899</v>
      </c>
      <c r="AC38" s="184" t="s">
        <v>891</v>
      </c>
      <c r="AD38" s="13"/>
      <c r="AE38" s="13"/>
      <c r="AF38" s="13"/>
      <c r="AG38" s="13"/>
      <c r="AH38" s="13"/>
      <c r="AI38" s="13"/>
      <c r="AJ38" s="13"/>
      <c r="AK38" s="13"/>
    </row>
    <row r="39" spans="1:37" s="47" customFormat="1" ht="17.25" customHeight="1" x14ac:dyDescent="0.25">
      <c r="A39" s="226">
        <v>35</v>
      </c>
      <c r="B39" s="4" t="s">
        <v>986</v>
      </c>
      <c r="C39" s="77" t="s">
        <v>51</v>
      </c>
      <c r="D39" s="4" t="s">
        <v>50</v>
      </c>
      <c r="E39" s="4">
        <v>600191</v>
      </c>
      <c r="F39" s="4" t="s">
        <v>3</v>
      </c>
      <c r="G39" s="4" t="s">
        <v>49</v>
      </c>
      <c r="H39" s="4"/>
      <c r="I39" s="4" t="s">
        <v>48</v>
      </c>
      <c r="J39" s="6">
        <v>37524</v>
      </c>
      <c r="K39" s="4">
        <v>7297003644</v>
      </c>
      <c r="L39" s="4">
        <v>9680266210</v>
      </c>
      <c r="M39" s="4">
        <v>9610270523</v>
      </c>
      <c r="N39" s="24">
        <v>44845</v>
      </c>
      <c r="O39" s="24">
        <v>44845</v>
      </c>
      <c r="P39" s="12" t="s">
        <v>318</v>
      </c>
      <c r="Q39" s="63">
        <v>236469034588</v>
      </c>
      <c r="R39" s="77" t="s">
        <v>30</v>
      </c>
      <c r="S39" s="13" t="s">
        <v>489</v>
      </c>
      <c r="T39" s="13" t="s">
        <v>490</v>
      </c>
      <c r="U39" s="13" t="s">
        <v>484</v>
      </c>
      <c r="V39" s="13" t="s">
        <v>491</v>
      </c>
      <c r="W39" s="13" t="s">
        <v>492</v>
      </c>
      <c r="X39" s="13" t="s">
        <v>513</v>
      </c>
      <c r="Y39" s="13" t="s">
        <v>873</v>
      </c>
      <c r="Z39" s="13" t="s">
        <v>512</v>
      </c>
      <c r="AA39" s="88">
        <f>1684/2125*100</f>
        <v>79.247058823529414</v>
      </c>
      <c r="AB39" s="184" t="s">
        <v>910</v>
      </c>
      <c r="AC39" s="184" t="s">
        <v>891</v>
      </c>
      <c r="AD39" s="13"/>
      <c r="AE39" s="13"/>
      <c r="AF39" s="13"/>
      <c r="AG39" s="13"/>
      <c r="AH39" s="13"/>
      <c r="AI39" s="13"/>
      <c r="AJ39" s="13"/>
      <c r="AK39" s="13"/>
    </row>
    <row r="40" spans="1:37" s="47" customFormat="1" ht="17.25" customHeight="1" x14ac:dyDescent="0.25">
      <c r="A40" s="226">
        <v>36</v>
      </c>
      <c r="B40" s="4" t="s">
        <v>386</v>
      </c>
      <c r="C40" s="77" t="s">
        <v>25</v>
      </c>
      <c r="D40" s="4" t="s">
        <v>387</v>
      </c>
      <c r="E40" s="4">
        <v>830778</v>
      </c>
      <c r="F40" s="4" t="s">
        <v>3</v>
      </c>
      <c r="G40" s="4" t="s">
        <v>37</v>
      </c>
      <c r="H40" s="4"/>
      <c r="I40" s="4" t="s">
        <v>41</v>
      </c>
      <c r="J40" s="6">
        <v>34469</v>
      </c>
      <c r="K40" s="4">
        <v>8890272830</v>
      </c>
      <c r="L40" s="4">
        <v>6353786154</v>
      </c>
      <c r="M40" s="4">
        <v>9950391381</v>
      </c>
      <c r="N40" s="24">
        <v>44874</v>
      </c>
      <c r="O40" s="24">
        <v>44874</v>
      </c>
      <c r="P40" s="12" t="s">
        <v>455</v>
      </c>
      <c r="Q40" s="63">
        <v>498715121606</v>
      </c>
      <c r="R40" s="77" t="s">
        <v>98</v>
      </c>
      <c r="S40" s="13" t="s">
        <v>480</v>
      </c>
      <c r="T40" s="13" t="s">
        <v>478</v>
      </c>
      <c r="U40" s="13" t="s">
        <v>479</v>
      </c>
      <c r="V40" s="13" t="s">
        <v>534</v>
      </c>
      <c r="W40" s="13" t="s">
        <v>720</v>
      </c>
      <c r="X40" s="13" t="s">
        <v>762</v>
      </c>
      <c r="Y40" s="13" t="s">
        <v>877</v>
      </c>
      <c r="Z40" s="13" t="s">
        <v>609</v>
      </c>
      <c r="AA40" s="88">
        <f>928/1900*100</f>
        <v>48.84210526315789</v>
      </c>
      <c r="AB40" s="184" t="s">
        <v>905</v>
      </c>
      <c r="AC40" s="184" t="s">
        <v>891</v>
      </c>
      <c r="AD40" s="13"/>
      <c r="AE40" s="13"/>
      <c r="AF40" s="13"/>
      <c r="AG40" s="13"/>
      <c r="AH40" s="13"/>
      <c r="AI40" s="13"/>
      <c r="AJ40" s="13"/>
      <c r="AK40" s="13"/>
    </row>
    <row r="41" spans="1:37" s="47" customFormat="1" ht="17.25" customHeight="1" x14ac:dyDescent="0.25">
      <c r="A41" s="226">
        <v>37</v>
      </c>
      <c r="B41" s="4" t="s">
        <v>244</v>
      </c>
      <c r="C41" s="77" t="s">
        <v>243</v>
      </c>
      <c r="D41" s="4" t="s">
        <v>242</v>
      </c>
      <c r="E41" s="4">
        <v>602208</v>
      </c>
      <c r="F41" s="4" t="s">
        <v>3</v>
      </c>
      <c r="G41" s="4" t="s">
        <v>17</v>
      </c>
      <c r="H41" s="4"/>
      <c r="I41" s="4" t="s">
        <v>15</v>
      </c>
      <c r="J41" s="6">
        <v>35858</v>
      </c>
      <c r="K41" s="4">
        <v>9636077729</v>
      </c>
      <c r="L41" s="4">
        <v>9928024317</v>
      </c>
      <c r="M41" s="4">
        <v>9588019368</v>
      </c>
      <c r="N41" s="24">
        <v>44849</v>
      </c>
      <c r="O41" s="24">
        <v>44849</v>
      </c>
      <c r="P41" s="12" t="s">
        <v>318</v>
      </c>
      <c r="Q41" s="63">
        <v>945744803289</v>
      </c>
      <c r="R41" s="77" t="s">
        <v>98</v>
      </c>
      <c r="S41" s="13" t="s">
        <v>500</v>
      </c>
      <c r="T41" s="13" t="s">
        <v>479</v>
      </c>
      <c r="U41" s="13" t="s">
        <v>555</v>
      </c>
      <c r="V41" s="13" t="s">
        <v>555</v>
      </c>
      <c r="W41" s="13" t="s">
        <v>720</v>
      </c>
      <c r="X41" s="13" t="s">
        <v>679</v>
      </c>
      <c r="Y41" s="13" t="s">
        <v>873</v>
      </c>
      <c r="Z41" s="13" t="s">
        <v>574</v>
      </c>
      <c r="AA41" s="88">
        <f>1000/1900*100</f>
        <v>52.631578947368418</v>
      </c>
      <c r="AB41" s="184" t="s">
        <v>892</v>
      </c>
      <c r="AC41" s="184" t="s">
        <v>891</v>
      </c>
      <c r="AD41" s="13"/>
      <c r="AE41" s="13"/>
      <c r="AF41" s="13"/>
      <c r="AG41" s="13"/>
      <c r="AH41" s="13"/>
      <c r="AI41" s="13"/>
      <c r="AJ41" s="13"/>
      <c r="AK41" s="13"/>
    </row>
    <row r="42" spans="1:37" s="47" customFormat="1" ht="17.25" customHeight="1" x14ac:dyDescent="0.25">
      <c r="A42" s="226">
        <v>38</v>
      </c>
      <c r="B42" s="4" t="s">
        <v>257</v>
      </c>
      <c r="C42" s="77" t="s">
        <v>256</v>
      </c>
      <c r="D42" s="4" t="s">
        <v>255</v>
      </c>
      <c r="E42" s="4">
        <v>600528</v>
      </c>
      <c r="F42" s="4" t="s">
        <v>3</v>
      </c>
      <c r="G42" s="4" t="s">
        <v>49</v>
      </c>
      <c r="H42" s="4" t="s">
        <v>254</v>
      </c>
      <c r="I42" s="4" t="s">
        <v>15</v>
      </c>
      <c r="J42" s="6">
        <v>33725</v>
      </c>
      <c r="K42" s="4">
        <v>7976799320</v>
      </c>
      <c r="L42" s="4">
        <v>9664215652</v>
      </c>
      <c r="M42" s="4">
        <v>9461724953</v>
      </c>
      <c r="N42" s="24">
        <v>44848</v>
      </c>
      <c r="O42" s="24">
        <v>44848</v>
      </c>
      <c r="P42" s="12" t="s">
        <v>318</v>
      </c>
      <c r="Q42" s="63">
        <v>825263030596</v>
      </c>
      <c r="R42" s="77" t="s">
        <v>98</v>
      </c>
      <c r="S42" s="13" t="s">
        <v>480</v>
      </c>
      <c r="T42" s="13" t="s">
        <v>521</v>
      </c>
      <c r="U42" s="13" t="s">
        <v>479</v>
      </c>
      <c r="V42" s="13" t="s">
        <v>534</v>
      </c>
      <c r="W42" s="13" t="s">
        <v>720</v>
      </c>
      <c r="X42" s="13" t="s">
        <v>520</v>
      </c>
      <c r="Y42" s="13" t="s">
        <v>873</v>
      </c>
      <c r="Z42" s="13" t="s">
        <v>522</v>
      </c>
      <c r="AA42" s="88">
        <f>935/1900*100</f>
        <v>49.210526315789473</v>
      </c>
      <c r="AB42" s="184" t="s">
        <v>906</v>
      </c>
      <c r="AC42" s="184" t="s">
        <v>891</v>
      </c>
      <c r="AD42" s="13"/>
      <c r="AE42" s="13"/>
      <c r="AF42" s="13"/>
      <c r="AG42" s="13"/>
      <c r="AH42" s="13"/>
      <c r="AI42" s="13"/>
      <c r="AJ42" s="13"/>
      <c r="AK42" s="13"/>
    </row>
    <row r="43" spans="1:37" s="47" customFormat="1" ht="17.25" customHeight="1" x14ac:dyDescent="0.25">
      <c r="A43" s="226">
        <v>39</v>
      </c>
      <c r="B43" s="4" t="s">
        <v>260</v>
      </c>
      <c r="C43" s="77" t="s">
        <v>259</v>
      </c>
      <c r="D43" s="4" t="s">
        <v>258</v>
      </c>
      <c r="E43" s="4">
        <v>603142</v>
      </c>
      <c r="F43" s="4" t="s">
        <v>3</v>
      </c>
      <c r="G43" s="4" t="s">
        <v>49</v>
      </c>
      <c r="H43" s="4"/>
      <c r="I43" s="4" t="s">
        <v>15</v>
      </c>
      <c r="J43" s="6">
        <v>36521</v>
      </c>
      <c r="K43" s="4">
        <v>8764026850</v>
      </c>
      <c r="L43" s="4">
        <v>9829128769</v>
      </c>
      <c r="M43" s="4">
        <v>9602987292</v>
      </c>
      <c r="N43" s="24">
        <v>44862</v>
      </c>
      <c r="O43" s="24">
        <v>44862</v>
      </c>
      <c r="P43" s="12" t="s">
        <v>318</v>
      </c>
      <c r="Q43" s="63">
        <v>915294924514</v>
      </c>
      <c r="R43" s="77" t="s">
        <v>98</v>
      </c>
      <c r="S43" s="13" t="s">
        <v>480</v>
      </c>
      <c r="T43" s="13" t="s">
        <v>500</v>
      </c>
      <c r="U43" s="13" t="s">
        <v>496</v>
      </c>
      <c r="V43" s="13" t="s">
        <v>534</v>
      </c>
      <c r="W43" s="13" t="s">
        <v>720</v>
      </c>
      <c r="X43" s="13" t="s">
        <v>687</v>
      </c>
      <c r="Y43" s="13" t="s">
        <v>873</v>
      </c>
      <c r="Z43" s="13" t="s">
        <v>590</v>
      </c>
      <c r="AA43" s="88">
        <f>1123/1900*100</f>
        <v>59.10526315789474</v>
      </c>
      <c r="AB43" s="184" t="s">
        <v>892</v>
      </c>
      <c r="AC43" s="184" t="s">
        <v>891</v>
      </c>
      <c r="AD43" s="13"/>
      <c r="AE43" s="13"/>
      <c r="AF43" s="13"/>
      <c r="AG43" s="13"/>
      <c r="AH43" s="13"/>
      <c r="AI43" s="13"/>
      <c r="AJ43" s="13"/>
      <c r="AK43" s="13"/>
    </row>
    <row r="44" spans="1:37" s="47" customFormat="1" ht="17.25" customHeight="1" x14ac:dyDescent="0.25">
      <c r="A44" s="226">
        <v>40</v>
      </c>
      <c r="B44" s="4" t="s">
        <v>358</v>
      </c>
      <c r="C44" s="77" t="s">
        <v>359</v>
      </c>
      <c r="D44" s="4" t="s">
        <v>360</v>
      </c>
      <c r="E44" s="4">
        <v>861888</v>
      </c>
      <c r="F44" s="4" t="s">
        <v>3</v>
      </c>
      <c r="G44" s="4" t="s">
        <v>37</v>
      </c>
      <c r="H44" s="4"/>
      <c r="I44" s="4" t="s">
        <v>36</v>
      </c>
      <c r="J44" s="6">
        <v>37473</v>
      </c>
      <c r="K44" s="4">
        <v>7742616694</v>
      </c>
      <c r="L44" s="4">
        <v>9001330484</v>
      </c>
      <c r="M44" s="4" t="s">
        <v>674</v>
      </c>
      <c r="N44" s="24">
        <v>44875</v>
      </c>
      <c r="O44" s="24">
        <v>44875</v>
      </c>
      <c r="P44" s="12" t="s">
        <v>455</v>
      </c>
      <c r="Q44" s="63">
        <v>205953024596</v>
      </c>
      <c r="R44" s="77" t="s">
        <v>98</v>
      </c>
      <c r="S44" s="13" t="s">
        <v>480</v>
      </c>
      <c r="T44" s="13" t="s">
        <v>500</v>
      </c>
      <c r="U44" s="13" t="s">
        <v>479</v>
      </c>
      <c r="V44" s="13" t="s">
        <v>534</v>
      </c>
      <c r="W44" s="13" t="s">
        <v>803</v>
      </c>
      <c r="X44" s="13" t="s">
        <v>669</v>
      </c>
      <c r="Y44" s="13" t="s">
        <v>881</v>
      </c>
      <c r="Z44" s="13" t="s">
        <v>668</v>
      </c>
      <c r="AA44" s="88">
        <f>1124/1800*100</f>
        <v>62.44444444444445</v>
      </c>
      <c r="AB44" s="184" t="s">
        <v>907</v>
      </c>
      <c r="AC44" s="184" t="s">
        <v>897</v>
      </c>
      <c r="AD44" s="13"/>
      <c r="AE44" s="13"/>
      <c r="AF44" s="13"/>
      <c r="AG44" s="13"/>
      <c r="AH44" s="13"/>
      <c r="AI44" s="13"/>
      <c r="AJ44" s="13"/>
      <c r="AK44" s="13"/>
    </row>
    <row r="45" spans="1:37" s="47" customFormat="1" ht="17.25" customHeight="1" x14ac:dyDescent="0.25">
      <c r="A45" s="226">
        <v>41</v>
      </c>
      <c r="B45" s="4" t="s">
        <v>154</v>
      </c>
      <c r="C45" s="77" t="s">
        <v>153</v>
      </c>
      <c r="D45" s="4" t="s">
        <v>152</v>
      </c>
      <c r="E45" s="4">
        <v>600712</v>
      </c>
      <c r="F45" s="4" t="s">
        <v>3</v>
      </c>
      <c r="G45" s="4" t="s">
        <v>2</v>
      </c>
      <c r="H45" s="4"/>
      <c r="I45" s="4" t="s">
        <v>1</v>
      </c>
      <c r="J45" s="6">
        <v>36768</v>
      </c>
      <c r="K45" s="4">
        <v>8769357502</v>
      </c>
      <c r="L45" s="4">
        <v>9829082234</v>
      </c>
      <c r="M45" s="4">
        <v>9460040118</v>
      </c>
      <c r="N45" s="24">
        <v>44849</v>
      </c>
      <c r="O45" s="24">
        <v>44849</v>
      </c>
      <c r="P45" s="12" t="s">
        <v>318</v>
      </c>
      <c r="Q45" s="63">
        <v>318671484437</v>
      </c>
      <c r="R45" s="77" t="s">
        <v>98</v>
      </c>
      <c r="S45" s="13" t="s">
        <v>527</v>
      </c>
      <c r="T45" s="13" t="s">
        <v>517</v>
      </c>
      <c r="U45" s="13" t="s">
        <v>478</v>
      </c>
      <c r="V45" s="13" t="s">
        <v>517</v>
      </c>
      <c r="W45" s="13" t="s">
        <v>720</v>
      </c>
      <c r="X45" s="13" t="s">
        <v>655</v>
      </c>
      <c r="Y45" s="13" t="s">
        <v>873</v>
      </c>
      <c r="Z45" s="13" t="s">
        <v>654</v>
      </c>
      <c r="AA45" s="88">
        <f>1347/1900*100</f>
        <v>70.89473684210526</v>
      </c>
      <c r="AB45" s="184" t="s">
        <v>892</v>
      </c>
      <c r="AC45" s="184" t="s">
        <v>891</v>
      </c>
      <c r="AD45" s="13"/>
      <c r="AE45" s="13"/>
      <c r="AF45" s="13"/>
      <c r="AG45" s="13"/>
      <c r="AH45" s="13"/>
      <c r="AI45" s="13"/>
      <c r="AJ45" s="13"/>
      <c r="AK45" s="13"/>
    </row>
    <row r="46" spans="1:37" s="47" customFormat="1" ht="17.25" customHeight="1" x14ac:dyDescent="0.25">
      <c r="A46" s="226">
        <v>42</v>
      </c>
      <c r="B46" s="4" t="s">
        <v>285</v>
      </c>
      <c r="C46" s="77" t="s">
        <v>246</v>
      </c>
      <c r="D46" s="4" t="s">
        <v>284</v>
      </c>
      <c r="E46" s="4">
        <v>602114</v>
      </c>
      <c r="F46" s="4" t="s">
        <v>3</v>
      </c>
      <c r="G46" s="4" t="s">
        <v>8</v>
      </c>
      <c r="H46" s="4"/>
      <c r="I46" s="4" t="s">
        <v>15</v>
      </c>
      <c r="J46" s="6">
        <v>37447</v>
      </c>
      <c r="K46" s="4">
        <v>9636538870</v>
      </c>
      <c r="L46" s="4">
        <v>9950537470</v>
      </c>
      <c r="M46" s="4">
        <v>8306553422</v>
      </c>
      <c r="N46" s="24">
        <v>44848</v>
      </c>
      <c r="O46" s="24">
        <v>44848</v>
      </c>
      <c r="P46" s="12" t="s">
        <v>318</v>
      </c>
      <c r="Q46" s="63">
        <v>751256032994</v>
      </c>
      <c r="R46" s="77" t="s">
        <v>98</v>
      </c>
      <c r="S46" s="13" t="s">
        <v>480</v>
      </c>
      <c r="T46" s="13" t="s">
        <v>478</v>
      </c>
      <c r="U46" s="13" t="s">
        <v>479</v>
      </c>
      <c r="V46" s="13" t="s">
        <v>534</v>
      </c>
      <c r="W46" s="13" t="s">
        <v>720</v>
      </c>
      <c r="X46" s="13" t="s">
        <v>564</v>
      </c>
      <c r="Y46" s="13" t="s">
        <v>873</v>
      </c>
      <c r="Z46" s="13" t="s">
        <v>563</v>
      </c>
      <c r="AA46" s="88">
        <f>1397/1900*100</f>
        <v>73.526315789473685</v>
      </c>
      <c r="AB46" s="184" t="s">
        <v>899</v>
      </c>
      <c r="AC46" s="184" t="s">
        <v>891</v>
      </c>
      <c r="AD46" s="13"/>
      <c r="AE46" s="13"/>
      <c r="AF46" s="13"/>
      <c r="AG46" s="13"/>
      <c r="AH46" s="13"/>
      <c r="AI46" s="13"/>
      <c r="AJ46" s="13"/>
      <c r="AK46" s="13"/>
    </row>
    <row r="47" spans="1:37" s="47" customFormat="1" ht="17.25" customHeight="1" x14ac:dyDescent="0.25">
      <c r="A47" s="226">
        <v>43</v>
      </c>
      <c r="B47" s="4" t="s">
        <v>70</v>
      </c>
      <c r="C47" s="77" t="s">
        <v>69</v>
      </c>
      <c r="D47" s="4" t="s">
        <v>68</v>
      </c>
      <c r="E47" s="4">
        <v>603695</v>
      </c>
      <c r="F47" s="4" t="s">
        <v>3</v>
      </c>
      <c r="G47" s="4" t="s">
        <v>8</v>
      </c>
      <c r="H47" s="4"/>
      <c r="I47" s="4" t="s">
        <v>7</v>
      </c>
      <c r="J47" s="6">
        <v>35838</v>
      </c>
      <c r="K47" s="4">
        <v>9530343444</v>
      </c>
      <c r="L47" s="4">
        <v>7822995555</v>
      </c>
      <c r="M47" s="4">
        <v>7023713433</v>
      </c>
      <c r="N47" s="24">
        <v>44846</v>
      </c>
      <c r="O47" s="24">
        <v>44846</v>
      </c>
      <c r="P47" s="12" t="s">
        <v>318</v>
      </c>
      <c r="Q47" s="63">
        <v>431617716025</v>
      </c>
      <c r="R47" s="77" t="s">
        <v>30</v>
      </c>
      <c r="S47" s="13" t="s">
        <v>489</v>
      </c>
      <c r="T47" s="13" t="s">
        <v>490</v>
      </c>
      <c r="U47" s="13" t="s">
        <v>484</v>
      </c>
      <c r="V47" s="13" t="s">
        <v>491</v>
      </c>
      <c r="W47" s="13" t="s">
        <v>492</v>
      </c>
      <c r="X47" s="13" t="s">
        <v>493</v>
      </c>
      <c r="Y47" s="13" t="s">
        <v>873</v>
      </c>
      <c r="Z47" s="13" t="s">
        <v>494</v>
      </c>
      <c r="AA47" s="88">
        <f>1609/2025*100</f>
        <v>79.456790123456784</v>
      </c>
      <c r="AB47" s="184" t="s">
        <v>909</v>
      </c>
      <c r="AC47" s="184" t="s">
        <v>908</v>
      </c>
      <c r="AD47" s="13"/>
      <c r="AE47" s="13"/>
      <c r="AF47" s="13"/>
      <c r="AG47" s="13"/>
      <c r="AH47" s="13"/>
      <c r="AI47" s="13"/>
      <c r="AJ47" s="13"/>
      <c r="AK47" s="13"/>
    </row>
    <row r="48" spans="1:37" s="47" customFormat="1" ht="17.25" customHeight="1" x14ac:dyDescent="0.25">
      <c r="A48" s="226">
        <v>44</v>
      </c>
      <c r="B48" s="4" t="s">
        <v>424</v>
      </c>
      <c r="C48" s="77" t="s">
        <v>425</v>
      </c>
      <c r="D48" s="4" t="s">
        <v>426</v>
      </c>
      <c r="E48" s="4">
        <v>600094</v>
      </c>
      <c r="F48" s="4" t="s">
        <v>3</v>
      </c>
      <c r="G48" s="4" t="s">
        <v>17</v>
      </c>
      <c r="H48" s="4"/>
      <c r="I48" s="4" t="s">
        <v>15</v>
      </c>
      <c r="J48" s="6">
        <v>37337</v>
      </c>
      <c r="K48" s="4">
        <v>8690870686</v>
      </c>
      <c r="L48" s="4">
        <v>9509580519</v>
      </c>
      <c r="M48" s="4" t="s">
        <v>674</v>
      </c>
      <c r="N48" s="24">
        <v>44874</v>
      </c>
      <c r="O48" s="24">
        <v>44874</v>
      </c>
      <c r="P48" s="12" t="s">
        <v>455</v>
      </c>
      <c r="Q48" s="63">
        <v>474509850815</v>
      </c>
      <c r="R48" s="77" t="s">
        <v>722</v>
      </c>
      <c r="S48" s="77" t="s">
        <v>722</v>
      </c>
      <c r="T48" s="77" t="s">
        <v>722</v>
      </c>
      <c r="U48" s="77" t="s">
        <v>722</v>
      </c>
      <c r="V48" s="12" t="s">
        <v>723</v>
      </c>
      <c r="W48" s="12" t="s">
        <v>724</v>
      </c>
      <c r="X48" s="13" t="s">
        <v>659</v>
      </c>
      <c r="Y48" s="13" t="s">
        <v>873</v>
      </c>
      <c r="Z48" s="13" t="s">
        <v>607</v>
      </c>
      <c r="AA48" s="88">
        <f>1401/2100*100</f>
        <v>66.714285714285708</v>
      </c>
      <c r="AB48" s="184" t="s">
        <v>892</v>
      </c>
      <c r="AC48" s="184" t="s">
        <v>891</v>
      </c>
      <c r="AD48" s="13"/>
      <c r="AE48" s="13"/>
      <c r="AF48" s="13"/>
      <c r="AG48" s="13"/>
      <c r="AH48" s="13"/>
      <c r="AI48" s="13"/>
      <c r="AJ48" s="13"/>
      <c r="AK48" s="13"/>
    </row>
    <row r="49" spans="1:37" s="47" customFormat="1" ht="17.25" customHeight="1" x14ac:dyDescent="0.25">
      <c r="A49" s="226">
        <v>45</v>
      </c>
      <c r="B49" s="4" t="s">
        <v>391</v>
      </c>
      <c r="C49" s="77" t="s">
        <v>392</v>
      </c>
      <c r="D49" s="4" t="s">
        <v>393</v>
      </c>
      <c r="E49" s="4">
        <v>601816</v>
      </c>
      <c r="F49" s="4" t="s">
        <v>3</v>
      </c>
      <c r="G49" s="4" t="s">
        <v>8</v>
      </c>
      <c r="H49" s="4"/>
      <c r="I49" s="4" t="s">
        <v>15</v>
      </c>
      <c r="J49" s="6">
        <v>36149</v>
      </c>
      <c r="K49" s="4">
        <v>7689865462</v>
      </c>
      <c r="L49" s="4">
        <v>7689865462</v>
      </c>
      <c r="M49" s="4" t="s">
        <v>674</v>
      </c>
      <c r="N49" s="24">
        <v>44874</v>
      </c>
      <c r="O49" s="24">
        <v>44874</v>
      </c>
      <c r="P49" s="12" t="s">
        <v>455</v>
      </c>
      <c r="Q49" s="63">
        <v>365813267222</v>
      </c>
      <c r="R49" s="77" t="s">
        <v>30</v>
      </c>
      <c r="S49" s="13" t="s">
        <v>483</v>
      </c>
      <c r="T49" s="13" t="s">
        <v>484</v>
      </c>
      <c r="U49" s="13" t="s">
        <v>485</v>
      </c>
      <c r="V49" s="13" t="s">
        <v>485</v>
      </c>
      <c r="W49" s="13" t="s">
        <v>484</v>
      </c>
      <c r="X49" s="13" t="s">
        <v>675</v>
      </c>
      <c r="Y49" s="13" t="s">
        <v>873</v>
      </c>
      <c r="Z49" s="64" t="s">
        <v>618</v>
      </c>
      <c r="AA49" s="88">
        <f>1678/2125*100</f>
        <v>78.964705882352931</v>
      </c>
      <c r="AB49" s="184" t="s">
        <v>892</v>
      </c>
      <c r="AC49" s="184" t="s">
        <v>891</v>
      </c>
      <c r="AD49" s="13"/>
      <c r="AE49" s="13"/>
      <c r="AF49" s="13"/>
      <c r="AG49" s="13"/>
      <c r="AH49" s="13"/>
      <c r="AI49" s="13"/>
      <c r="AJ49" s="13"/>
      <c r="AK49" s="13"/>
    </row>
    <row r="50" spans="1:37" s="47" customFormat="1" ht="17.25" customHeight="1" x14ac:dyDescent="0.25">
      <c r="A50" s="226">
        <v>46</v>
      </c>
      <c r="B50" s="4" t="s">
        <v>988</v>
      </c>
      <c r="C50" s="77" t="s">
        <v>96</v>
      </c>
      <c r="D50" s="4" t="s">
        <v>95</v>
      </c>
      <c r="E50" s="4">
        <v>830687</v>
      </c>
      <c r="F50" s="4" t="s">
        <v>3</v>
      </c>
      <c r="G50" s="4" t="s">
        <v>17</v>
      </c>
      <c r="H50" s="4"/>
      <c r="I50" s="4" t="s">
        <v>15</v>
      </c>
      <c r="J50" s="6">
        <v>36821</v>
      </c>
      <c r="K50" s="4">
        <v>9982082063</v>
      </c>
      <c r="L50" s="4">
        <v>9414732063</v>
      </c>
      <c r="M50" s="4">
        <v>9079208464</v>
      </c>
      <c r="N50" s="24">
        <v>44851</v>
      </c>
      <c r="O50" s="24">
        <v>44851</v>
      </c>
      <c r="P50" s="12" t="s">
        <v>318</v>
      </c>
      <c r="Q50" s="63">
        <v>830443077561</v>
      </c>
      <c r="R50" s="77" t="s">
        <v>30</v>
      </c>
      <c r="S50" s="13" t="s">
        <v>483</v>
      </c>
      <c r="T50" s="13" t="s">
        <v>484</v>
      </c>
      <c r="U50" s="13" t="s">
        <v>485</v>
      </c>
      <c r="V50" s="13" t="s">
        <v>483</v>
      </c>
      <c r="W50" s="13" t="s">
        <v>485</v>
      </c>
      <c r="X50" s="13" t="s">
        <v>701</v>
      </c>
      <c r="Y50" s="13" t="s">
        <v>873</v>
      </c>
      <c r="Z50" s="13" t="s">
        <v>700</v>
      </c>
      <c r="AA50" s="88">
        <f>1056/2025*100</f>
        <v>52.148148148148145</v>
      </c>
      <c r="AB50" s="184" t="s">
        <v>911</v>
      </c>
      <c r="AC50" s="184" t="s">
        <v>908</v>
      </c>
      <c r="AD50" s="13"/>
      <c r="AE50" s="13"/>
      <c r="AF50" s="13"/>
      <c r="AG50" s="13"/>
      <c r="AH50" s="13"/>
      <c r="AI50" s="13"/>
      <c r="AJ50" s="13"/>
      <c r="AK50" s="13"/>
    </row>
    <row r="51" spans="1:37" s="47" customFormat="1" ht="17.25" customHeight="1" x14ac:dyDescent="0.25">
      <c r="A51" s="226">
        <v>47</v>
      </c>
      <c r="B51" s="4" t="s">
        <v>748</v>
      </c>
      <c r="C51" s="77" t="s">
        <v>738</v>
      </c>
      <c r="D51" s="4" t="s">
        <v>739</v>
      </c>
      <c r="E51" s="4">
        <v>577812</v>
      </c>
      <c r="F51" s="4" t="s">
        <v>3</v>
      </c>
      <c r="G51" s="4" t="s">
        <v>8</v>
      </c>
      <c r="H51" s="4"/>
      <c r="I51" s="4" t="s">
        <v>15</v>
      </c>
      <c r="J51" s="6">
        <v>37130</v>
      </c>
      <c r="K51" s="4">
        <v>7425023892</v>
      </c>
      <c r="L51" s="229">
        <v>9929423892</v>
      </c>
      <c r="M51" s="4">
        <v>7073533892</v>
      </c>
      <c r="N51" s="24">
        <v>44902</v>
      </c>
      <c r="O51" s="24">
        <v>44902</v>
      </c>
      <c r="P51" s="12" t="s">
        <v>455</v>
      </c>
      <c r="Q51" s="62">
        <v>302794101033</v>
      </c>
      <c r="R51" s="4" t="s">
        <v>30</v>
      </c>
      <c r="S51" s="13" t="s">
        <v>483</v>
      </c>
      <c r="T51" s="13" t="s">
        <v>484</v>
      </c>
      <c r="U51" s="13" t="s">
        <v>485</v>
      </c>
      <c r="V51" s="13" t="s">
        <v>485</v>
      </c>
      <c r="W51" s="13" t="s">
        <v>483</v>
      </c>
      <c r="X51" s="13" t="s">
        <v>746</v>
      </c>
      <c r="Y51" s="13" t="s">
        <v>876</v>
      </c>
      <c r="Z51" s="64" t="s">
        <v>747</v>
      </c>
      <c r="AA51" s="88"/>
      <c r="AB51" s="184" t="s">
        <v>918</v>
      </c>
      <c r="AC51" s="184" t="s">
        <v>917</v>
      </c>
      <c r="AD51" s="13"/>
      <c r="AE51" s="13"/>
      <c r="AF51" s="13"/>
      <c r="AG51" s="13"/>
      <c r="AH51" s="13"/>
      <c r="AI51" s="13"/>
      <c r="AJ51" s="13"/>
      <c r="AK51" s="13"/>
    </row>
    <row r="52" spans="1:37" s="47" customFormat="1" ht="17.25" customHeight="1" x14ac:dyDescent="0.25">
      <c r="A52" s="226">
        <v>48</v>
      </c>
      <c r="B52" s="4" t="s">
        <v>79</v>
      </c>
      <c r="C52" s="77" t="s">
        <v>78</v>
      </c>
      <c r="D52" s="4" t="s">
        <v>77</v>
      </c>
      <c r="E52" s="4">
        <v>601309</v>
      </c>
      <c r="F52" s="4" t="s">
        <v>3</v>
      </c>
      <c r="G52" s="4" t="s">
        <v>2</v>
      </c>
      <c r="H52" s="4"/>
      <c r="I52" s="4" t="s">
        <v>15</v>
      </c>
      <c r="J52" s="6">
        <v>36693</v>
      </c>
      <c r="K52" s="4">
        <v>9929530242</v>
      </c>
      <c r="L52" s="4">
        <v>6378467969</v>
      </c>
      <c r="M52" s="4">
        <v>9079148132</v>
      </c>
      <c r="N52" s="24">
        <v>44847</v>
      </c>
      <c r="O52" s="24">
        <v>44847</v>
      </c>
      <c r="P52" s="12" t="s">
        <v>318</v>
      </c>
      <c r="Q52" s="62">
        <v>654708145253</v>
      </c>
      <c r="R52" s="78" t="s">
        <v>30</v>
      </c>
      <c r="S52" s="13" t="s">
        <v>483</v>
      </c>
      <c r="T52" s="13" t="s">
        <v>485</v>
      </c>
      <c r="U52" s="13" t="s">
        <v>484</v>
      </c>
      <c r="V52" s="13" t="s">
        <v>483</v>
      </c>
      <c r="W52" s="13" t="s">
        <v>485</v>
      </c>
      <c r="X52" s="175" t="s">
        <v>470</v>
      </c>
      <c r="Y52" s="13" t="s">
        <v>873</v>
      </c>
      <c r="Z52" s="13" t="s">
        <v>471</v>
      </c>
      <c r="AA52" s="88">
        <f>1789/2125*100</f>
        <v>84.188235294117646</v>
      </c>
      <c r="AB52" s="184" t="s">
        <v>892</v>
      </c>
      <c r="AC52" s="184" t="s">
        <v>891</v>
      </c>
      <c r="AD52" s="13"/>
      <c r="AE52" s="13"/>
      <c r="AF52" s="13"/>
      <c r="AG52" s="13"/>
      <c r="AH52" s="13"/>
      <c r="AI52" s="13"/>
      <c r="AJ52" s="13"/>
      <c r="AK52" s="13"/>
    </row>
    <row r="53" spans="1:37" s="47" customFormat="1" ht="17.25" customHeight="1" x14ac:dyDescent="0.25">
      <c r="A53" s="226">
        <v>49</v>
      </c>
      <c r="B53" s="4" t="s">
        <v>278</v>
      </c>
      <c r="C53" s="77" t="s">
        <v>277</v>
      </c>
      <c r="D53" s="4" t="s">
        <v>140</v>
      </c>
      <c r="E53" s="4">
        <v>600946</v>
      </c>
      <c r="F53" s="4" t="s">
        <v>3</v>
      </c>
      <c r="G53" s="4" t="s">
        <v>8</v>
      </c>
      <c r="H53" s="4"/>
      <c r="I53" s="4" t="s">
        <v>15</v>
      </c>
      <c r="J53" s="6">
        <v>36692</v>
      </c>
      <c r="K53" s="4">
        <v>9602864264</v>
      </c>
      <c r="L53" s="4">
        <v>8769938460</v>
      </c>
      <c r="M53" s="4">
        <v>7850880581</v>
      </c>
      <c r="N53" s="24">
        <v>44849</v>
      </c>
      <c r="O53" s="24">
        <v>44849</v>
      </c>
      <c r="P53" s="12" t="s">
        <v>318</v>
      </c>
      <c r="Q53" s="63">
        <v>272868487689</v>
      </c>
      <c r="R53" s="77" t="s">
        <v>98</v>
      </c>
      <c r="S53" s="13" t="s">
        <v>555</v>
      </c>
      <c r="T53" s="13" t="s">
        <v>500</v>
      </c>
      <c r="U53" s="13" t="s">
        <v>479</v>
      </c>
      <c r="V53" s="13" t="s">
        <v>555</v>
      </c>
      <c r="W53" s="13" t="s">
        <v>720</v>
      </c>
      <c r="X53" s="13" t="s">
        <v>695</v>
      </c>
      <c r="Y53" s="13" t="s">
        <v>873</v>
      </c>
      <c r="Z53" s="13" t="s">
        <v>570</v>
      </c>
      <c r="AA53" s="88">
        <f>1341/1900*100</f>
        <v>70.578947368421055</v>
      </c>
      <c r="AB53" s="184" t="s">
        <v>916</v>
      </c>
      <c r="AC53" s="184" t="s">
        <v>891</v>
      </c>
      <c r="AD53" s="13"/>
      <c r="AE53" s="13"/>
      <c r="AF53" s="13"/>
      <c r="AG53" s="13"/>
      <c r="AH53" s="13"/>
      <c r="AI53" s="13"/>
      <c r="AJ53" s="13"/>
      <c r="AK53" s="13"/>
    </row>
    <row r="54" spans="1:37" s="47" customFormat="1" ht="17.25" customHeight="1" x14ac:dyDescent="0.25">
      <c r="A54" s="226">
        <v>50</v>
      </c>
      <c r="B54" s="4" t="s">
        <v>209</v>
      </c>
      <c r="C54" s="77" t="s">
        <v>208</v>
      </c>
      <c r="D54" s="4" t="s">
        <v>207</v>
      </c>
      <c r="E54" s="4">
        <v>600071</v>
      </c>
      <c r="F54" s="4" t="s">
        <v>3</v>
      </c>
      <c r="G54" s="4" t="s">
        <v>8</v>
      </c>
      <c r="H54" s="4"/>
      <c r="I54" s="4" t="s">
        <v>7</v>
      </c>
      <c r="J54" s="6">
        <v>36342</v>
      </c>
      <c r="K54" s="4">
        <v>9057269947</v>
      </c>
      <c r="L54" s="4">
        <v>7891952838</v>
      </c>
      <c r="M54" s="4">
        <v>6350096765</v>
      </c>
      <c r="N54" s="24">
        <v>44854</v>
      </c>
      <c r="O54" s="24">
        <v>44854</v>
      </c>
      <c r="P54" s="12" t="s">
        <v>318</v>
      </c>
      <c r="Q54" s="63">
        <v>769088277840</v>
      </c>
      <c r="R54" s="77" t="s">
        <v>98</v>
      </c>
      <c r="S54" s="13" t="s">
        <v>480</v>
      </c>
      <c r="T54" s="13" t="s">
        <v>479</v>
      </c>
      <c r="U54" s="13" t="s">
        <v>555</v>
      </c>
      <c r="V54" s="13" t="s">
        <v>534</v>
      </c>
      <c r="W54" s="13" t="s">
        <v>555</v>
      </c>
      <c r="X54" s="13" t="s">
        <v>694</v>
      </c>
      <c r="Y54" s="13" t="s">
        <v>874</v>
      </c>
      <c r="Z54" s="13" t="s">
        <v>594</v>
      </c>
      <c r="AA54" s="88">
        <f>916/1900*100</f>
        <v>48.210526315789473</v>
      </c>
      <c r="AB54" s="184" t="s">
        <v>925</v>
      </c>
      <c r="AC54" s="184" t="s">
        <v>891</v>
      </c>
      <c r="AD54" s="13"/>
      <c r="AE54" s="13"/>
      <c r="AF54" s="13"/>
      <c r="AG54" s="13"/>
      <c r="AH54" s="13"/>
      <c r="AI54" s="13"/>
      <c r="AJ54" s="13"/>
      <c r="AK54" s="13"/>
    </row>
    <row r="55" spans="1:37" s="47" customFormat="1" ht="17.25" customHeight="1" x14ac:dyDescent="0.25">
      <c r="A55" s="226">
        <v>51</v>
      </c>
      <c r="B55" s="4" t="s">
        <v>139</v>
      </c>
      <c r="C55" s="77" t="s">
        <v>138</v>
      </c>
      <c r="D55" s="4" t="s">
        <v>137</v>
      </c>
      <c r="E55" s="4">
        <v>578413</v>
      </c>
      <c r="F55" s="4" t="s">
        <v>3</v>
      </c>
      <c r="G55" s="4" t="s">
        <v>49</v>
      </c>
      <c r="H55" s="4"/>
      <c r="I55" s="4" t="s">
        <v>48</v>
      </c>
      <c r="J55" s="6">
        <v>36781</v>
      </c>
      <c r="K55" s="4">
        <v>9664422951</v>
      </c>
      <c r="L55" s="4">
        <v>9667034366</v>
      </c>
      <c r="M55" s="4">
        <v>7820966301</v>
      </c>
      <c r="N55" s="24">
        <v>44855</v>
      </c>
      <c r="O55" s="24">
        <v>44855</v>
      </c>
      <c r="P55" s="12" t="s">
        <v>318</v>
      </c>
      <c r="Q55" s="63">
        <v>268284810309</v>
      </c>
      <c r="R55" s="77" t="s">
        <v>98</v>
      </c>
      <c r="S55" s="13" t="s">
        <v>591</v>
      </c>
      <c r="T55" s="13" t="s">
        <v>592</v>
      </c>
      <c r="U55" s="13" t="s">
        <v>496</v>
      </c>
      <c r="V55" s="13" t="s">
        <v>592</v>
      </c>
      <c r="W55" s="13" t="s">
        <v>720</v>
      </c>
      <c r="X55" s="13" t="s">
        <v>728</v>
      </c>
      <c r="Y55" s="13" t="s">
        <v>876</v>
      </c>
      <c r="Z55" s="13" t="s">
        <v>686</v>
      </c>
      <c r="AA55" s="88">
        <f>1103/1800*100</f>
        <v>61.277777777777779</v>
      </c>
      <c r="AB55" s="184" t="s">
        <v>923</v>
      </c>
      <c r="AC55" s="184" t="s">
        <v>917</v>
      </c>
      <c r="AD55" s="13"/>
      <c r="AE55" s="13"/>
      <c r="AF55" s="13"/>
      <c r="AG55" s="13"/>
      <c r="AH55" s="13"/>
      <c r="AI55" s="13"/>
      <c r="AJ55" s="13"/>
      <c r="AK55" s="13"/>
    </row>
    <row r="56" spans="1:37" s="47" customFormat="1" ht="17.25" customHeight="1" x14ac:dyDescent="0.25">
      <c r="A56" s="226">
        <v>52</v>
      </c>
      <c r="B56" s="4" t="s">
        <v>29</v>
      </c>
      <c r="C56" s="77" t="s">
        <v>28</v>
      </c>
      <c r="D56" s="4" t="s">
        <v>27</v>
      </c>
      <c r="E56" s="4">
        <v>601722</v>
      </c>
      <c r="F56" s="4" t="s">
        <v>3</v>
      </c>
      <c r="G56" s="4" t="s">
        <v>2</v>
      </c>
      <c r="H56" s="4"/>
      <c r="I56" s="4" t="s">
        <v>15</v>
      </c>
      <c r="J56" s="6">
        <v>37433</v>
      </c>
      <c r="K56" s="4">
        <v>7976045480</v>
      </c>
      <c r="L56" s="4">
        <v>7737905966</v>
      </c>
      <c r="M56" s="4">
        <v>9982905966</v>
      </c>
      <c r="N56" s="24">
        <v>44847</v>
      </c>
      <c r="O56" s="24">
        <v>44847</v>
      </c>
      <c r="P56" s="12" t="s">
        <v>318</v>
      </c>
      <c r="Q56" s="63">
        <v>841447306724</v>
      </c>
      <c r="R56" s="77" t="s">
        <v>722</v>
      </c>
      <c r="S56" s="77" t="s">
        <v>722</v>
      </c>
      <c r="T56" s="77" t="s">
        <v>722</v>
      </c>
      <c r="U56" s="77" t="s">
        <v>722</v>
      </c>
      <c r="V56" s="12" t="s">
        <v>723</v>
      </c>
      <c r="W56" s="12" t="s">
        <v>724</v>
      </c>
      <c r="X56" s="13" t="s">
        <v>468</v>
      </c>
      <c r="Y56" s="13" t="s">
        <v>873</v>
      </c>
      <c r="Z56" s="13" t="s">
        <v>472</v>
      </c>
      <c r="AA56" s="88">
        <f>1636/2100*100</f>
        <v>77.904761904761912</v>
      </c>
      <c r="AB56" s="184" t="s">
        <v>899</v>
      </c>
      <c r="AC56" s="184" t="s">
        <v>891</v>
      </c>
      <c r="AD56" s="13"/>
      <c r="AE56" s="13"/>
      <c r="AF56" s="13"/>
      <c r="AG56" s="13"/>
      <c r="AH56" s="13"/>
      <c r="AI56" s="13"/>
      <c r="AJ56" s="13"/>
      <c r="AK56" s="13"/>
    </row>
    <row r="57" spans="1:37" s="47" customFormat="1" ht="17.25" customHeight="1" x14ac:dyDescent="0.25">
      <c r="A57" s="226">
        <v>53</v>
      </c>
      <c r="B57" s="4" t="s">
        <v>217</v>
      </c>
      <c r="C57" s="77" t="s">
        <v>216</v>
      </c>
      <c r="D57" s="4" t="s">
        <v>215</v>
      </c>
      <c r="E57" s="4">
        <v>577934</v>
      </c>
      <c r="F57" s="4" t="s">
        <v>3</v>
      </c>
      <c r="G57" s="4" t="s">
        <v>8</v>
      </c>
      <c r="H57" s="4"/>
      <c r="I57" s="4" t="s">
        <v>7</v>
      </c>
      <c r="J57" s="6">
        <v>36228</v>
      </c>
      <c r="K57" s="4">
        <v>9829474875</v>
      </c>
      <c r="L57" s="4">
        <v>8003956850</v>
      </c>
      <c r="M57" s="4">
        <v>6378701874</v>
      </c>
      <c r="N57" s="24">
        <v>44848</v>
      </c>
      <c r="O57" s="24">
        <v>44848</v>
      </c>
      <c r="P57" s="12" t="s">
        <v>318</v>
      </c>
      <c r="Q57" s="63">
        <v>696235100174</v>
      </c>
      <c r="R57" s="77" t="s">
        <v>98</v>
      </c>
      <c r="S57" s="13" t="s">
        <v>534</v>
      </c>
      <c r="T57" s="13" t="s">
        <v>495</v>
      </c>
      <c r="U57" s="13" t="s">
        <v>479</v>
      </c>
      <c r="V57" s="13" t="s">
        <v>534</v>
      </c>
      <c r="W57" s="13" t="s">
        <v>720</v>
      </c>
      <c r="X57" s="13" t="s">
        <v>535</v>
      </c>
      <c r="Y57" s="13" t="s">
        <v>876</v>
      </c>
      <c r="Z57" s="13" t="s">
        <v>536</v>
      </c>
      <c r="AA57" s="88">
        <f>827/1800*100</f>
        <v>45.944444444444443</v>
      </c>
      <c r="AB57" s="184" t="s">
        <v>923</v>
      </c>
      <c r="AC57" s="184" t="s">
        <v>917</v>
      </c>
      <c r="AD57" s="13"/>
      <c r="AE57" s="13"/>
      <c r="AF57" s="13"/>
      <c r="AG57" s="13"/>
      <c r="AH57" s="13"/>
      <c r="AI57" s="13"/>
      <c r="AJ57" s="13"/>
      <c r="AK57" s="13"/>
    </row>
    <row r="58" spans="1:37" s="47" customFormat="1" ht="17.25" customHeight="1" x14ac:dyDescent="0.25">
      <c r="A58" s="226">
        <v>54</v>
      </c>
      <c r="B58" s="4" t="s">
        <v>148</v>
      </c>
      <c r="C58" s="77" t="s">
        <v>147</v>
      </c>
      <c r="D58" s="4" t="s">
        <v>146</v>
      </c>
      <c r="E58" s="4">
        <v>603396</v>
      </c>
      <c r="F58" s="4" t="s">
        <v>3</v>
      </c>
      <c r="G58" s="4" t="s">
        <v>2</v>
      </c>
      <c r="H58" s="4"/>
      <c r="I58" s="4" t="s">
        <v>1</v>
      </c>
      <c r="J58" s="6">
        <v>37398</v>
      </c>
      <c r="K58" s="4">
        <v>7014508394</v>
      </c>
      <c r="L58" s="4">
        <v>9636555221</v>
      </c>
      <c r="M58" s="4">
        <v>7665760519</v>
      </c>
      <c r="N58" s="24">
        <v>44846</v>
      </c>
      <c r="O58" s="24">
        <v>44846</v>
      </c>
      <c r="P58" s="12" t="s">
        <v>318</v>
      </c>
      <c r="Q58" s="63">
        <v>361252586030</v>
      </c>
      <c r="R58" s="77" t="s">
        <v>98</v>
      </c>
      <c r="S58" s="13" t="s">
        <v>480</v>
      </c>
      <c r="T58" s="13" t="s">
        <v>478</v>
      </c>
      <c r="U58" s="13" t="s">
        <v>496</v>
      </c>
      <c r="V58" s="13" t="s">
        <v>534</v>
      </c>
      <c r="W58" s="13" t="s">
        <v>720</v>
      </c>
      <c r="X58" s="13" t="s">
        <v>511</v>
      </c>
      <c r="Y58" s="13" t="s">
        <v>873</v>
      </c>
      <c r="Z58" s="13" t="s">
        <v>510</v>
      </c>
      <c r="AA58" s="88">
        <f>1226/1900*100</f>
        <v>64.526315789473685</v>
      </c>
      <c r="AB58" s="184" t="s">
        <v>899</v>
      </c>
      <c r="AC58" s="184" t="s">
        <v>891</v>
      </c>
      <c r="AD58" s="13"/>
      <c r="AE58" s="13"/>
      <c r="AF58" s="13"/>
      <c r="AG58" s="13"/>
      <c r="AH58" s="13"/>
      <c r="AI58" s="13"/>
      <c r="AJ58" s="13"/>
      <c r="AK58" s="13"/>
    </row>
    <row r="59" spans="1:37" s="47" customFormat="1" ht="17.25" customHeight="1" x14ac:dyDescent="0.25">
      <c r="A59" s="226">
        <v>55</v>
      </c>
      <c r="B59" s="4" t="s">
        <v>235</v>
      </c>
      <c r="C59" s="77" t="s">
        <v>234</v>
      </c>
      <c r="D59" s="4" t="s">
        <v>233</v>
      </c>
      <c r="E59" s="4">
        <v>602168</v>
      </c>
      <c r="F59" s="4" t="s">
        <v>3</v>
      </c>
      <c r="G59" s="4" t="s">
        <v>17</v>
      </c>
      <c r="H59" s="4" t="s">
        <v>16</v>
      </c>
      <c r="I59" s="4" t="s">
        <v>15</v>
      </c>
      <c r="J59" s="6">
        <v>34554</v>
      </c>
      <c r="K59" s="4">
        <v>9024214198</v>
      </c>
      <c r="L59" s="4">
        <v>7375081994</v>
      </c>
      <c r="M59" s="4">
        <v>9413200640</v>
      </c>
      <c r="N59" s="24">
        <v>44848</v>
      </c>
      <c r="O59" s="24">
        <v>44848</v>
      </c>
      <c r="P59" s="12" t="s">
        <v>318</v>
      </c>
      <c r="Q59" s="63">
        <v>290278290421</v>
      </c>
      <c r="R59" s="77" t="s">
        <v>98</v>
      </c>
      <c r="S59" s="13" t="s">
        <v>480</v>
      </c>
      <c r="T59" s="13" t="s">
        <v>527</v>
      </c>
      <c r="U59" s="13" t="s">
        <v>479</v>
      </c>
      <c r="V59" s="13" t="s">
        <v>534</v>
      </c>
      <c r="W59" s="13" t="s">
        <v>720</v>
      </c>
      <c r="X59" s="13" t="s">
        <v>528</v>
      </c>
      <c r="Y59" s="13" t="s">
        <v>873</v>
      </c>
      <c r="Z59" s="13" t="s">
        <v>529</v>
      </c>
      <c r="AA59" s="88">
        <f>877/1900*100</f>
        <v>46.157894736842103</v>
      </c>
      <c r="AB59" s="184" t="s">
        <v>892</v>
      </c>
      <c r="AC59" s="184" t="s">
        <v>891</v>
      </c>
      <c r="AD59" s="13"/>
      <c r="AE59" s="13"/>
      <c r="AF59" s="13"/>
      <c r="AG59" s="13"/>
      <c r="AH59" s="13"/>
      <c r="AI59" s="13"/>
      <c r="AJ59" s="13"/>
      <c r="AK59" s="13"/>
    </row>
    <row r="60" spans="1:37" s="47" customFormat="1" ht="17.25" customHeight="1" x14ac:dyDescent="0.25">
      <c r="A60" s="226">
        <v>56</v>
      </c>
      <c r="B60" s="4" t="s">
        <v>142</v>
      </c>
      <c r="C60" s="77" t="s">
        <v>141</v>
      </c>
      <c r="D60" s="4" t="s">
        <v>140</v>
      </c>
      <c r="E60" s="4">
        <v>574872</v>
      </c>
      <c r="F60" s="4" t="s">
        <v>3</v>
      </c>
      <c r="G60" s="4" t="s">
        <v>49</v>
      </c>
      <c r="H60" s="4"/>
      <c r="I60" s="4" t="s">
        <v>48</v>
      </c>
      <c r="J60" s="6">
        <v>36948</v>
      </c>
      <c r="K60" s="4">
        <v>7300309153</v>
      </c>
      <c r="L60" s="4">
        <v>9799047734</v>
      </c>
      <c r="M60" s="4">
        <v>7878640431</v>
      </c>
      <c r="N60" s="24">
        <v>44848</v>
      </c>
      <c r="O60" s="24">
        <v>44848</v>
      </c>
      <c r="P60" s="12" t="s">
        <v>318</v>
      </c>
      <c r="Q60" s="63">
        <v>328258355782</v>
      </c>
      <c r="R60" s="77" t="s">
        <v>98</v>
      </c>
      <c r="S60" s="13" t="s">
        <v>480</v>
      </c>
      <c r="T60" s="13" t="s">
        <v>478</v>
      </c>
      <c r="U60" s="13" t="s">
        <v>500</v>
      </c>
      <c r="V60" s="13" t="s">
        <v>534</v>
      </c>
      <c r="W60" s="13" t="s">
        <v>720</v>
      </c>
      <c r="X60" s="13" t="s">
        <v>526</v>
      </c>
      <c r="Y60" s="13" t="s">
        <v>876</v>
      </c>
      <c r="Z60" s="12" t="s">
        <v>715</v>
      </c>
      <c r="AA60" s="88">
        <f>957/1900*100</f>
        <v>50.368421052631575</v>
      </c>
      <c r="AB60" s="184" t="s">
        <v>926</v>
      </c>
      <c r="AC60" s="184" t="s">
        <v>917</v>
      </c>
      <c r="AD60" s="13"/>
      <c r="AE60" s="13"/>
      <c r="AF60" s="13"/>
      <c r="AG60" s="13"/>
      <c r="AH60" s="13"/>
      <c r="AI60" s="13"/>
      <c r="AJ60" s="13"/>
      <c r="AK60" s="13"/>
    </row>
    <row r="61" spans="1:37" s="47" customFormat="1" ht="17.25" customHeight="1" x14ac:dyDescent="0.25">
      <c r="A61" s="226">
        <v>57</v>
      </c>
      <c r="B61" s="4" t="s">
        <v>11</v>
      </c>
      <c r="C61" s="77" t="s">
        <v>10</v>
      </c>
      <c r="D61" s="4" t="s">
        <v>9</v>
      </c>
      <c r="E61" s="4">
        <v>825541</v>
      </c>
      <c r="F61" s="4" t="s">
        <v>3</v>
      </c>
      <c r="G61" s="4" t="s">
        <v>8</v>
      </c>
      <c r="H61" s="4"/>
      <c r="I61" s="4" t="s">
        <v>7</v>
      </c>
      <c r="J61" s="6">
        <v>35985</v>
      </c>
      <c r="K61" s="4">
        <v>7412881060</v>
      </c>
      <c r="L61" s="4">
        <v>9829773631</v>
      </c>
      <c r="M61" s="4">
        <v>7014699410</v>
      </c>
      <c r="N61" s="24">
        <v>44851</v>
      </c>
      <c r="O61" s="24">
        <v>44851</v>
      </c>
      <c r="P61" s="12" t="s">
        <v>318</v>
      </c>
      <c r="Q61" s="63">
        <v>754471656820</v>
      </c>
      <c r="R61" s="77" t="s">
        <v>722</v>
      </c>
      <c r="S61" s="77" t="s">
        <v>722</v>
      </c>
      <c r="T61" s="77" t="s">
        <v>722</v>
      </c>
      <c r="U61" s="77" t="s">
        <v>722</v>
      </c>
      <c r="V61" s="12" t="s">
        <v>723</v>
      </c>
      <c r="W61" s="12" t="s">
        <v>724</v>
      </c>
      <c r="X61" s="13" t="s">
        <v>697</v>
      </c>
      <c r="Y61" s="13" t="s">
        <v>873</v>
      </c>
      <c r="Z61" s="13" t="s">
        <v>580</v>
      </c>
      <c r="AA61" s="88">
        <f>1204/2100*100</f>
        <v>57.333333333333336</v>
      </c>
      <c r="AB61" s="184" t="s">
        <v>927</v>
      </c>
      <c r="AC61" s="184" t="s">
        <v>891</v>
      </c>
      <c r="AD61" s="13"/>
      <c r="AE61" s="13"/>
      <c r="AF61" s="13"/>
      <c r="AG61" s="13"/>
      <c r="AH61" s="13"/>
      <c r="AI61" s="13"/>
      <c r="AJ61" s="13"/>
      <c r="AK61" s="13"/>
    </row>
    <row r="62" spans="1:37" s="47" customFormat="1" ht="17.25" customHeight="1" x14ac:dyDescent="0.25">
      <c r="A62" s="226">
        <v>58</v>
      </c>
      <c r="B62" s="4" t="s">
        <v>276</v>
      </c>
      <c r="C62" s="77" t="s">
        <v>275</v>
      </c>
      <c r="D62" s="4" t="s">
        <v>274</v>
      </c>
      <c r="E62" s="4">
        <v>601139</v>
      </c>
      <c r="F62" s="4" t="s">
        <v>3</v>
      </c>
      <c r="G62" s="4" t="s">
        <v>17</v>
      </c>
      <c r="H62" s="4"/>
      <c r="I62" s="4" t="s">
        <v>15</v>
      </c>
      <c r="J62" s="6">
        <v>33667</v>
      </c>
      <c r="K62" s="4">
        <v>7357111547</v>
      </c>
      <c r="L62" s="4">
        <v>9829774165</v>
      </c>
      <c r="M62" s="4">
        <v>9784494757</v>
      </c>
      <c r="N62" s="24">
        <v>44853</v>
      </c>
      <c r="O62" s="24">
        <v>44853</v>
      </c>
      <c r="P62" s="12" t="s">
        <v>318</v>
      </c>
      <c r="Q62" s="63">
        <v>555715909557</v>
      </c>
      <c r="R62" s="77" t="s">
        <v>98</v>
      </c>
      <c r="S62" s="13" t="s">
        <v>517</v>
      </c>
      <c r="T62" s="13" t="s">
        <v>478</v>
      </c>
      <c r="U62" s="13" t="s">
        <v>479</v>
      </c>
      <c r="V62" s="13" t="s">
        <v>517</v>
      </c>
      <c r="W62" s="13" t="s">
        <v>478</v>
      </c>
      <c r="X62" s="13" t="s">
        <v>692</v>
      </c>
      <c r="Y62" s="13" t="s">
        <v>873</v>
      </c>
      <c r="Z62" s="13" t="s">
        <v>596</v>
      </c>
      <c r="AA62" s="88">
        <f>989/1900*100</f>
        <v>52.05263157894737</v>
      </c>
      <c r="AB62" s="184" t="s">
        <v>921</v>
      </c>
      <c r="AC62" s="184" t="s">
        <v>891</v>
      </c>
      <c r="AD62" s="13"/>
      <c r="AE62" s="13"/>
      <c r="AF62" s="13"/>
      <c r="AG62" s="13"/>
      <c r="AH62" s="13"/>
      <c r="AI62" s="13"/>
      <c r="AJ62" s="13"/>
      <c r="AK62" s="13"/>
    </row>
    <row r="63" spans="1:37" s="47" customFormat="1" ht="17.25" customHeight="1" x14ac:dyDescent="0.25">
      <c r="A63" s="226">
        <v>59</v>
      </c>
      <c r="B63" s="4" t="s">
        <v>113</v>
      </c>
      <c r="C63" s="77" t="s">
        <v>112</v>
      </c>
      <c r="D63" s="4" t="s">
        <v>111</v>
      </c>
      <c r="E63" s="4">
        <v>735469</v>
      </c>
      <c r="F63" s="4" t="s">
        <v>3</v>
      </c>
      <c r="G63" s="4" t="s">
        <v>49</v>
      </c>
      <c r="H63" s="4"/>
      <c r="I63" s="4" t="s">
        <v>48</v>
      </c>
      <c r="J63" s="6">
        <v>36114</v>
      </c>
      <c r="K63" s="4">
        <v>8875615175</v>
      </c>
      <c r="L63" s="4">
        <v>9887088491</v>
      </c>
      <c r="M63" s="4">
        <v>9166887221</v>
      </c>
      <c r="N63" s="24">
        <v>44849</v>
      </c>
      <c r="O63" s="24">
        <v>44849</v>
      </c>
      <c r="P63" s="12" t="s">
        <v>318</v>
      </c>
      <c r="Q63" s="63">
        <v>342925348848</v>
      </c>
      <c r="R63" s="77" t="s">
        <v>98</v>
      </c>
      <c r="S63" s="13" t="s">
        <v>480</v>
      </c>
      <c r="T63" s="13" t="s">
        <v>495</v>
      </c>
      <c r="U63" s="13" t="s">
        <v>478</v>
      </c>
      <c r="V63" s="13" t="s">
        <v>534</v>
      </c>
      <c r="W63" s="13" t="s">
        <v>720</v>
      </c>
      <c r="X63" s="13" t="s">
        <v>677</v>
      </c>
      <c r="Y63" s="13" t="s">
        <v>875</v>
      </c>
      <c r="Z63" s="13" t="s">
        <v>572</v>
      </c>
      <c r="AA63" s="88">
        <f>907/1800*100</f>
        <v>50.388888888888893</v>
      </c>
      <c r="AB63" s="184" t="s">
        <v>928</v>
      </c>
      <c r="AC63" s="184" t="s">
        <v>897</v>
      </c>
      <c r="AD63" s="13"/>
      <c r="AE63" s="13"/>
      <c r="AF63" s="13"/>
      <c r="AG63" s="13"/>
      <c r="AH63" s="13"/>
      <c r="AI63" s="13"/>
      <c r="AJ63" s="13"/>
      <c r="AK63" s="13"/>
    </row>
    <row r="64" spans="1:37" s="47" customFormat="1" ht="17.25" customHeight="1" x14ac:dyDescent="0.25">
      <c r="A64" s="226">
        <v>60</v>
      </c>
      <c r="B64" s="4" t="s">
        <v>280</v>
      </c>
      <c r="C64" s="77" t="s">
        <v>275</v>
      </c>
      <c r="D64" s="4" t="s">
        <v>279</v>
      </c>
      <c r="E64" s="4">
        <v>602477</v>
      </c>
      <c r="F64" s="4" t="s">
        <v>3</v>
      </c>
      <c r="G64" s="4" t="s">
        <v>49</v>
      </c>
      <c r="H64" s="4"/>
      <c r="I64" s="4" t="s">
        <v>15</v>
      </c>
      <c r="J64" s="6">
        <v>36255</v>
      </c>
      <c r="K64" s="4">
        <v>9649203023</v>
      </c>
      <c r="L64" s="4">
        <v>9928501329</v>
      </c>
      <c r="M64" s="4">
        <v>9983261188</v>
      </c>
      <c r="N64" s="24">
        <v>44852</v>
      </c>
      <c r="O64" s="24">
        <v>44852</v>
      </c>
      <c r="P64" s="12" t="s">
        <v>318</v>
      </c>
      <c r="Q64" s="63">
        <v>434602444915</v>
      </c>
      <c r="R64" s="77" t="s">
        <v>98</v>
      </c>
      <c r="S64" s="13" t="s">
        <v>480</v>
      </c>
      <c r="T64" s="13" t="s">
        <v>478</v>
      </c>
      <c r="U64" s="13" t="s">
        <v>479</v>
      </c>
      <c r="V64" s="13" t="s">
        <v>534</v>
      </c>
      <c r="W64" s="13" t="s">
        <v>720</v>
      </c>
      <c r="X64" s="13" t="s">
        <v>690</v>
      </c>
      <c r="Y64" s="13" t="s">
        <v>873</v>
      </c>
      <c r="Z64" s="13" t="s">
        <v>598</v>
      </c>
      <c r="AA64" s="88">
        <f>1209/1900*100</f>
        <v>63.631578947368418</v>
      </c>
      <c r="AB64" s="184" t="s">
        <v>916</v>
      </c>
      <c r="AC64" s="184" t="s">
        <v>891</v>
      </c>
      <c r="AD64" s="13"/>
      <c r="AE64" s="13"/>
      <c r="AF64" s="13"/>
      <c r="AG64" s="13"/>
      <c r="AH64" s="13"/>
      <c r="AI64" s="13"/>
      <c r="AJ64" s="13"/>
      <c r="AK64" s="13"/>
    </row>
    <row r="65" spans="1:37" s="47" customFormat="1" ht="17.25" customHeight="1" x14ac:dyDescent="0.25">
      <c r="A65" s="226">
        <v>61</v>
      </c>
      <c r="B65" s="4" t="s">
        <v>76</v>
      </c>
      <c r="C65" s="77" t="s">
        <v>75</v>
      </c>
      <c r="D65" s="4" t="s">
        <v>74</v>
      </c>
      <c r="E65" s="4">
        <v>868335</v>
      </c>
      <c r="F65" s="4" t="s">
        <v>3</v>
      </c>
      <c r="G65" s="4" t="s">
        <v>17</v>
      </c>
      <c r="H65" s="4"/>
      <c r="I65" s="4" t="s">
        <v>15</v>
      </c>
      <c r="J65" s="6">
        <v>37632</v>
      </c>
      <c r="K65" s="4">
        <v>9352787279</v>
      </c>
      <c r="L65" s="4">
        <v>9414194320</v>
      </c>
      <c r="M65" s="4">
        <v>9460334701</v>
      </c>
      <c r="N65" s="24">
        <v>44847</v>
      </c>
      <c r="O65" s="24">
        <v>44847</v>
      </c>
      <c r="P65" s="12" t="s">
        <v>318</v>
      </c>
      <c r="Q65" s="63">
        <v>926129866061</v>
      </c>
      <c r="R65" s="77" t="s">
        <v>30</v>
      </c>
      <c r="S65" s="13" t="s">
        <v>483</v>
      </c>
      <c r="T65" s="13" t="s">
        <v>485</v>
      </c>
      <c r="U65" s="13" t="s">
        <v>484</v>
      </c>
      <c r="V65" s="13" t="s">
        <v>485</v>
      </c>
      <c r="W65" s="13" t="s">
        <v>843</v>
      </c>
      <c r="X65" s="13" t="s">
        <v>487</v>
      </c>
      <c r="Y65" s="13" t="s">
        <v>878</v>
      </c>
      <c r="Z65" s="13" t="s">
        <v>488</v>
      </c>
      <c r="AA65" s="88">
        <f>1892/2125*100</f>
        <v>89.035294117647055</v>
      </c>
      <c r="AB65" s="184" t="s">
        <v>924</v>
      </c>
      <c r="AC65" s="184" t="s">
        <v>891</v>
      </c>
      <c r="AD65" s="13"/>
      <c r="AE65" s="13"/>
      <c r="AF65" s="13"/>
      <c r="AG65" s="13"/>
      <c r="AH65" s="13"/>
      <c r="AI65" s="13"/>
      <c r="AJ65" s="13"/>
      <c r="AK65" s="13"/>
    </row>
    <row r="66" spans="1:37" s="47" customFormat="1" ht="17.25" customHeight="1" x14ac:dyDescent="0.25">
      <c r="A66" s="226">
        <v>62</v>
      </c>
      <c r="B66" s="4" t="s">
        <v>355</v>
      </c>
      <c r="C66" s="77" t="s">
        <v>356</v>
      </c>
      <c r="D66" s="4" t="s">
        <v>357</v>
      </c>
      <c r="E66" s="4">
        <v>603785</v>
      </c>
      <c r="F66" s="4" t="s">
        <v>3</v>
      </c>
      <c r="G66" s="4" t="s">
        <v>8</v>
      </c>
      <c r="H66" s="4"/>
      <c r="I66" s="4" t="s">
        <v>7</v>
      </c>
      <c r="J66" s="6">
        <v>36550</v>
      </c>
      <c r="K66" s="4">
        <v>8385064001</v>
      </c>
      <c r="L66" s="4">
        <v>6377991413</v>
      </c>
      <c r="M66" s="4">
        <v>8769866025</v>
      </c>
      <c r="N66" s="24">
        <v>44872</v>
      </c>
      <c r="O66" s="24">
        <v>44872</v>
      </c>
      <c r="P66" s="12" t="s">
        <v>455</v>
      </c>
      <c r="Q66" s="63">
        <v>479552129362</v>
      </c>
      <c r="R66" s="77" t="s">
        <v>98</v>
      </c>
      <c r="S66" s="13" t="s">
        <v>480</v>
      </c>
      <c r="T66" s="13" t="s">
        <v>478</v>
      </c>
      <c r="U66" s="13" t="s">
        <v>479</v>
      </c>
      <c r="V66" s="13" t="s">
        <v>534</v>
      </c>
      <c r="W66" s="13" t="s">
        <v>720</v>
      </c>
      <c r="X66" s="13" t="s">
        <v>645</v>
      </c>
      <c r="Y66" s="13" t="s">
        <v>873</v>
      </c>
      <c r="Z66" s="13" t="s">
        <v>510</v>
      </c>
      <c r="AA66" s="88">
        <f>1226/1900*100</f>
        <v>64.526315789473685</v>
      </c>
      <c r="AB66" s="184" t="s">
        <v>892</v>
      </c>
      <c r="AC66" s="184" t="s">
        <v>891</v>
      </c>
      <c r="AD66" s="13"/>
      <c r="AE66" s="13"/>
      <c r="AF66" s="13"/>
      <c r="AG66" s="13"/>
      <c r="AH66" s="13"/>
      <c r="AI66" s="13"/>
      <c r="AJ66" s="13"/>
      <c r="AK66" s="13"/>
    </row>
    <row r="67" spans="1:37" s="47" customFormat="1" ht="17.25" customHeight="1" x14ac:dyDescent="0.25">
      <c r="A67" s="226">
        <v>63</v>
      </c>
      <c r="B67" s="4" t="s">
        <v>230</v>
      </c>
      <c r="C67" s="77" t="s">
        <v>229</v>
      </c>
      <c r="D67" s="4" t="s">
        <v>228</v>
      </c>
      <c r="E67" s="4">
        <v>600517</v>
      </c>
      <c r="F67" s="4" t="s">
        <v>3</v>
      </c>
      <c r="G67" s="4" t="s">
        <v>8</v>
      </c>
      <c r="H67" s="4"/>
      <c r="I67" s="4" t="s">
        <v>15</v>
      </c>
      <c r="J67" s="6">
        <v>37631</v>
      </c>
      <c r="K67" s="4">
        <v>9672037480</v>
      </c>
      <c r="L67" s="4">
        <v>6367994747</v>
      </c>
      <c r="M67" s="4" t="s">
        <v>674</v>
      </c>
      <c r="N67" s="24">
        <v>44847</v>
      </c>
      <c r="O67" s="24">
        <v>44847</v>
      </c>
      <c r="P67" s="12" t="s">
        <v>318</v>
      </c>
      <c r="Q67" s="63">
        <v>615683340014</v>
      </c>
      <c r="R67" s="77" t="s">
        <v>98</v>
      </c>
      <c r="S67" s="13" t="s">
        <v>458</v>
      </c>
      <c r="T67" s="13" t="s">
        <v>459</v>
      </c>
      <c r="U67" s="13" t="s">
        <v>479</v>
      </c>
      <c r="V67" s="13" t="s">
        <v>534</v>
      </c>
      <c r="W67" s="13" t="s">
        <v>720</v>
      </c>
      <c r="X67" s="13" t="s">
        <v>476</v>
      </c>
      <c r="Y67" s="13" t="s">
        <v>873</v>
      </c>
      <c r="Z67" s="13" t="s">
        <v>477</v>
      </c>
      <c r="AA67" s="88">
        <f>1094/1900*100</f>
        <v>57.578947368421055</v>
      </c>
      <c r="AB67" s="184" t="s">
        <v>910</v>
      </c>
      <c r="AC67" s="184" t="s">
        <v>891</v>
      </c>
      <c r="AD67" s="13"/>
      <c r="AE67" s="13"/>
      <c r="AF67" s="13"/>
      <c r="AG67" s="13"/>
      <c r="AH67" s="13"/>
      <c r="AI67" s="13"/>
      <c r="AJ67" s="13"/>
      <c r="AK67" s="13"/>
    </row>
    <row r="68" spans="1:37" s="47" customFormat="1" ht="17.25" customHeight="1" x14ac:dyDescent="0.25">
      <c r="A68" s="226">
        <v>64</v>
      </c>
      <c r="B68" s="4" t="s">
        <v>179</v>
      </c>
      <c r="C68" s="77" t="s">
        <v>178</v>
      </c>
      <c r="D68" s="4" t="s">
        <v>177</v>
      </c>
      <c r="E68" s="4">
        <v>600510</v>
      </c>
      <c r="F68" s="4" t="s">
        <v>3</v>
      </c>
      <c r="G68" s="4" t="s">
        <v>2</v>
      </c>
      <c r="H68" s="4"/>
      <c r="I68" s="4" t="s">
        <v>1</v>
      </c>
      <c r="J68" s="6">
        <v>38211</v>
      </c>
      <c r="K68" s="4">
        <v>9828770632</v>
      </c>
      <c r="L68" s="4">
        <v>8003131592</v>
      </c>
      <c r="M68" s="4">
        <v>8209378740</v>
      </c>
      <c r="N68" s="24">
        <v>44844</v>
      </c>
      <c r="O68" s="24">
        <v>44844</v>
      </c>
      <c r="P68" s="12" t="s">
        <v>318</v>
      </c>
      <c r="Q68" s="63">
        <v>880844949844</v>
      </c>
      <c r="R68" s="77" t="s">
        <v>98</v>
      </c>
      <c r="S68" s="13" t="s">
        <v>517</v>
      </c>
      <c r="T68" s="13" t="s">
        <v>500</v>
      </c>
      <c r="U68" s="13" t="s">
        <v>478</v>
      </c>
      <c r="V68" s="13" t="s">
        <v>517</v>
      </c>
      <c r="W68" s="13" t="s">
        <v>720</v>
      </c>
      <c r="X68" s="13" t="s">
        <v>549</v>
      </c>
      <c r="Y68" s="13" t="s">
        <v>873</v>
      </c>
      <c r="Z68" s="13" t="s">
        <v>550</v>
      </c>
      <c r="AA68" s="88">
        <f>1276/1900*100</f>
        <v>67.15789473684211</v>
      </c>
      <c r="AB68" s="184" t="s">
        <v>899</v>
      </c>
      <c r="AC68" s="184" t="s">
        <v>891</v>
      </c>
      <c r="AD68" s="13"/>
      <c r="AE68" s="13"/>
      <c r="AF68" s="13"/>
      <c r="AG68" s="13"/>
      <c r="AH68" s="13"/>
      <c r="AI68" s="13"/>
      <c r="AJ68" s="13"/>
      <c r="AK68" s="13"/>
    </row>
    <row r="69" spans="1:37" s="47" customFormat="1" ht="17.25" customHeight="1" x14ac:dyDescent="0.25">
      <c r="A69" s="226">
        <v>65</v>
      </c>
      <c r="B69" s="4" t="s">
        <v>227</v>
      </c>
      <c r="C69" s="77" t="s">
        <v>226</v>
      </c>
      <c r="D69" s="4" t="s">
        <v>225</v>
      </c>
      <c r="E69" s="4">
        <v>600894</v>
      </c>
      <c r="F69" s="4" t="s">
        <v>3</v>
      </c>
      <c r="G69" s="4" t="s">
        <v>49</v>
      </c>
      <c r="H69" s="4"/>
      <c r="I69" s="4" t="s">
        <v>15</v>
      </c>
      <c r="J69" s="6">
        <v>36047</v>
      </c>
      <c r="K69" s="4">
        <v>8000544587</v>
      </c>
      <c r="L69" s="86">
        <v>998920440</v>
      </c>
      <c r="M69" s="4">
        <v>9983207023</v>
      </c>
      <c r="N69" s="24">
        <v>44854</v>
      </c>
      <c r="O69" s="24">
        <v>44854</v>
      </c>
      <c r="P69" s="12" t="s">
        <v>318</v>
      </c>
      <c r="Q69" s="63">
        <v>256481513458</v>
      </c>
      <c r="R69" s="77" t="s">
        <v>98</v>
      </c>
      <c r="S69" s="13" t="s">
        <v>478</v>
      </c>
      <c r="T69" s="13" t="s">
        <v>479</v>
      </c>
      <c r="U69" s="13" t="s">
        <v>555</v>
      </c>
      <c r="V69" s="13" t="s">
        <v>555</v>
      </c>
      <c r="W69" s="13" t="s">
        <v>720</v>
      </c>
      <c r="X69" s="13" t="s">
        <v>693</v>
      </c>
      <c r="Y69" s="13" t="s">
        <v>873</v>
      </c>
      <c r="Z69" s="13" t="s">
        <v>595</v>
      </c>
      <c r="AA69" s="88">
        <f>1032/1900*100</f>
        <v>54.315789473684205</v>
      </c>
      <c r="AB69" s="184" t="s">
        <v>916</v>
      </c>
      <c r="AC69" s="184" t="s">
        <v>891</v>
      </c>
      <c r="AD69" s="13"/>
      <c r="AE69" s="13"/>
      <c r="AF69" s="13"/>
      <c r="AG69" s="13"/>
      <c r="AH69" s="13"/>
      <c r="AI69" s="13"/>
      <c r="AJ69" s="13"/>
      <c r="AK69" s="13"/>
    </row>
    <row r="70" spans="1:37" s="47" customFormat="1" ht="17.25" customHeight="1" x14ac:dyDescent="0.25">
      <c r="A70" s="226">
        <v>66</v>
      </c>
      <c r="B70" s="4" t="s">
        <v>6</v>
      </c>
      <c r="C70" s="77" t="s">
        <v>5</v>
      </c>
      <c r="D70" s="4" t="s">
        <v>4</v>
      </c>
      <c r="E70" s="4">
        <v>603707</v>
      </c>
      <c r="F70" s="4" t="s">
        <v>3</v>
      </c>
      <c r="G70" s="4" t="s">
        <v>2</v>
      </c>
      <c r="H70" s="4"/>
      <c r="I70" s="4" t="s">
        <v>1</v>
      </c>
      <c r="J70" s="6">
        <v>36773</v>
      </c>
      <c r="K70" s="4">
        <v>8690331181</v>
      </c>
      <c r="L70" s="4">
        <v>9116569449</v>
      </c>
      <c r="M70" s="4">
        <v>7339960302</v>
      </c>
      <c r="N70" s="24">
        <v>44846</v>
      </c>
      <c r="O70" s="24">
        <v>44846</v>
      </c>
      <c r="P70" s="12" t="s">
        <v>318</v>
      </c>
      <c r="Q70" s="63">
        <v>500824168065</v>
      </c>
      <c r="R70" s="77" t="s">
        <v>722</v>
      </c>
      <c r="S70" s="77" t="s">
        <v>722</v>
      </c>
      <c r="T70" s="77" t="s">
        <v>722</v>
      </c>
      <c r="U70" s="77" t="s">
        <v>722</v>
      </c>
      <c r="V70" s="12" t="s">
        <v>723</v>
      </c>
      <c r="W70" s="12" t="s">
        <v>724</v>
      </c>
      <c r="X70" s="13" t="s">
        <v>504</v>
      </c>
      <c r="Y70" s="13" t="s">
        <v>873</v>
      </c>
      <c r="Z70" s="13" t="s">
        <v>502</v>
      </c>
      <c r="AA70" s="88">
        <f>1145/2100*100</f>
        <v>54.523809523809518</v>
      </c>
      <c r="AB70" s="184" t="s">
        <v>892</v>
      </c>
      <c r="AC70" s="184" t="s">
        <v>891</v>
      </c>
      <c r="AD70" s="13"/>
      <c r="AE70" s="13"/>
      <c r="AF70" s="13"/>
      <c r="AG70" s="13"/>
      <c r="AH70" s="13"/>
      <c r="AI70" s="13"/>
      <c r="AJ70" s="13"/>
      <c r="AK70" s="13"/>
    </row>
    <row r="71" spans="1:37" s="47" customFormat="1" ht="17.25" customHeight="1" x14ac:dyDescent="0.25">
      <c r="A71" s="226">
        <v>67</v>
      </c>
      <c r="B71" s="4" t="s">
        <v>197</v>
      </c>
      <c r="C71" s="77" t="s">
        <v>196</v>
      </c>
      <c r="D71" s="4" t="s">
        <v>195</v>
      </c>
      <c r="E71" s="4">
        <v>601037</v>
      </c>
      <c r="F71" s="4" t="s">
        <v>3</v>
      </c>
      <c r="G71" s="4" t="s">
        <v>8</v>
      </c>
      <c r="H71" s="4"/>
      <c r="I71" s="4" t="s">
        <v>7</v>
      </c>
      <c r="J71" s="6">
        <v>37330</v>
      </c>
      <c r="K71" s="4">
        <v>9602929982</v>
      </c>
      <c r="L71" s="4">
        <v>8824957005</v>
      </c>
      <c r="M71" s="4">
        <v>8107006698</v>
      </c>
      <c r="N71" s="24">
        <v>44865</v>
      </c>
      <c r="O71" s="24">
        <v>44865</v>
      </c>
      <c r="P71" s="12" t="s">
        <v>318</v>
      </c>
      <c r="Q71" s="63">
        <v>249446304589</v>
      </c>
      <c r="R71" s="77" t="s">
        <v>98</v>
      </c>
      <c r="S71" s="13" t="s">
        <v>480</v>
      </c>
      <c r="T71" s="13" t="s">
        <v>478</v>
      </c>
      <c r="U71" s="13" t="s">
        <v>496</v>
      </c>
      <c r="V71" s="13" t="s">
        <v>534</v>
      </c>
      <c r="W71" s="13" t="s">
        <v>720</v>
      </c>
      <c r="X71" s="13" t="s">
        <v>706</v>
      </c>
      <c r="Y71" s="13" t="s">
        <v>873</v>
      </c>
      <c r="Z71" s="13" t="s">
        <v>587</v>
      </c>
      <c r="AA71" s="88">
        <f>1117/1900*100</f>
        <v>58.789473684210527</v>
      </c>
      <c r="AB71" s="184" t="s">
        <v>916</v>
      </c>
      <c r="AC71" s="184" t="s">
        <v>891</v>
      </c>
      <c r="AD71" s="13"/>
      <c r="AE71" s="13"/>
      <c r="AF71" s="13"/>
      <c r="AG71" s="13"/>
      <c r="AH71" s="13"/>
      <c r="AI71" s="13"/>
      <c r="AJ71" s="13"/>
      <c r="AK71" s="13"/>
    </row>
    <row r="72" spans="1:37" s="47" customFormat="1" ht="17.25" customHeight="1" x14ac:dyDescent="0.25">
      <c r="A72" s="226">
        <v>68</v>
      </c>
      <c r="B72" s="4" t="s">
        <v>101</v>
      </c>
      <c r="C72" s="77" t="s">
        <v>100</v>
      </c>
      <c r="D72" s="4" t="s">
        <v>99</v>
      </c>
      <c r="E72" s="4">
        <v>891738</v>
      </c>
      <c r="F72" s="4" t="s">
        <v>3</v>
      </c>
      <c r="G72" s="4" t="s">
        <v>37</v>
      </c>
      <c r="H72" s="4"/>
      <c r="I72" s="4" t="s">
        <v>41</v>
      </c>
      <c r="J72" s="6">
        <v>35032</v>
      </c>
      <c r="K72" s="4">
        <v>9414617229</v>
      </c>
      <c r="L72" s="4">
        <v>9414617229</v>
      </c>
      <c r="M72" s="4" t="s">
        <v>674</v>
      </c>
      <c r="N72" s="24">
        <v>44865</v>
      </c>
      <c r="O72" s="24">
        <v>44865</v>
      </c>
      <c r="P72" s="12" t="s">
        <v>318</v>
      </c>
      <c r="Q72" s="63">
        <v>714246202509</v>
      </c>
      <c r="R72" s="77" t="s">
        <v>98</v>
      </c>
      <c r="S72" s="13" t="s">
        <v>517</v>
      </c>
      <c r="T72" s="13" t="s">
        <v>555</v>
      </c>
      <c r="U72" s="13" t="s">
        <v>500</v>
      </c>
      <c r="V72" s="13" t="s">
        <v>500</v>
      </c>
      <c r="W72" s="13" t="s">
        <v>555</v>
      </c>
      <c r="X72" s="13" t="s">
        <v>688</v>
      </c>
      <c r="Y72" s="13" t="s">
        <v>882</v>
      </c>
      <c r="Z72" s="13" t="s">
        <v>585</v>
      </c>
      <c r="AA72" s="88">
        <f>1060/1900*100</f>
        <v>55.78947368421052</v>
      </c>
      <c r="AB72" s="184" t="s">
        <v>903</v>
      </c>
      <c r="AC72" s="184" t="s">
        <v>902</v>
      </c>
      <c r="AD72" s="13"/>
      <c r="AE72" s="13"/>
      <c r="AF72" s="13"/>
      <c r="AG72" s="13"/>
      <c r="AH72" s="13"/>
      <c r="AI72" s="13"/>
      <c r="AJ72" s="13"/>
      <c r="AK72" s="13"/>
    </row>
    <row r="73" spans="1:37" s="47" customFormat="1" ht="17.25" customHeight="1" x14ac:dyDescent="0.25">
      <c r="A73" s="226">
        <v>69</v>
      </c>
      <c r="B73" s="4" t="s">
        <v>847</v>
      </c>
      <c r="C73" s="77" t="s">
        <v>237</v>
      </c>
      <c r="D73" s="4" t="s">
        <v>236</v>
      </c>
      <c r="E73" s="4">
        <v>601295</v>
      </c>
      <c r="F73" s="4" t="s">
        <v>3</v>
      </c>
      <c r="G73" s="4" t="s">
        <v>17</v>
      </c>
      <c r="H73" s="4"/>
      <c r="I73" s="4" t="s">
        <v>15</v>
      </c>
      <c r="J73" s="6">
        <v>37544</v>
      </c>
      <c r="K73" s="4">
        <v>8003521990</v>
      </c>
      <c r="L73" s="4">
        <v>6377226132</v>
      </c>
      <c r="M73" s="4">
        <v>9413045357</v>
      </c>
      <c r="N73" s="24">
        <v>44846</v>
      </c>
      <c r="O73" s="24">
        <v>44846</v>
      </c>
      <c r="P73" s="12" t="s">
        <v>318</v>
      </c>
      <c r="Q73" s="63">
        <v>811824512086</v>
      </c>
      <c r="R73" s="77" t="s">
        <v>98</v>
      </c>
      <c r="S73" s="13" t="s">
        <v>480</v>
      </c>
      <c r="T73" s="13" t="s">
        <v>500</v>
      </c>
      <c r="U73" s="13" t="s">
        <v>495</v>
      </c>
      <c r="V73" s="13" t="s">
        <v>458</v>
      </c>
      <c r="W73" s="13" t="s">
        <v>720</v>
      </c>
      <c r="X73" s="13" t="s">
        <v>501</v>
      </c>
      <c r="Y73" s="13" t="s">
        <v>873</v>
      </c>
      <c r="Z73" s="13" t="s">
        <v>499</v>
      </c>
      <c r="AA73" s="88">
        <f>1102/1900*100</f>
        <v>57.999999999999993</v>
      </c>
      <c r="AB73" s="184" t="s">
        <v>899</v>
      </c>
      <c r="AC73" s="184" t="s">
        <v>891</v>
      </c>
      <c r="AD73" s="13"/>
      <c r="AE73" s="13"/>
      <c r="AF73" s="13"/>
      <c r="AG73" s="13"/>
      <c r="AH73" s="13"/>
      <c r="AI73" s="13"/>
      <c r="AJ73" s="13"/>
      <c r="AK73" s="13"/>
    </row>
    <row r="74" spans="1:37" s="47" customFormat="1" ht="17.25" customHeight="1" x14ac:dyDescent="0.25">
      <c r="A74" s="226">
        <v>70</v>
      </c>
      <c r="B74" s="4" t="s">
        <v>751</v>
      </c>
      <c r="C74" s="77" t="s">
        <v>752</v>
      </c>
      <c r="D74" s="4" t="s">
        <v>753</v>
      </c>
      <c r="E74" s="4">
        <v>539116</v>
      </c>
      <c r="F74" s="4" t="s">
        <v>3</v>
      </c>
      <c r="G74" s="4" t="s">
        <v>37</v>
      </c>
      <c r="H74" s="4"/>
      <c r="I74" s="4" t="s">
        <v>41</v>
      </c>
      <c r="J74" s="6">
        <v>34895</v>
      </c>
      <c r="K74" s="4">
        <v>9680299038</v>
      </c>
      <c r="L74" s="4">
        <v>9549004644</v>
      </c>
      <c r="M74" s="4">
        <v>9783328620</v>
      </c>
      <c r="N74" s="24">
        <v>44912</v>
      </c>
      <c r="O74" s="24">
        <v>44912</v>
      </c>
      <c r="P74" s="12" t="s">
        <v>711</v>
      </c>
      <c r="Q74" s="63">
        <v>941323836141</v>
      </c>
      <c r="R74" s="4" t="s">
        <v>98</v>
      </c>
      <c r="S74" s="13" t="s">
        <v>480</v>
      </c>
      <c r="T74" s="13" t="s">
        <v>500</v>
      </c>
      <c r="U74" s="13" t="s">
        <v>479</v>
      </c>
      <c r="V74" s="13" t="s">
        <v>458</v>
      </c>
      <c r="W74" s="13" t="s">
        <v>479</v>
      </c>
      <c r="X74" s="13" t="s">
        <v>760</v>
      </c>
      <c r="Y74" s="13" t="s">
        <v>883</v>
      </c>
      <c r="Z74" s="13" t="s">
        <v>761</v>
      </c>
      <c r="AA74" s="88">
        <f>939/1900*100</f>
        <v>49.421052631578952</v>
      </c>
      <c r="AB74" s="184" t="s">
        <v>929</v>
      </c>
      <c r="AC74" s="184" t="s">
        <v>891</v>
      </c>
      <c r="AD74" s="13"/>
      <c r="AE74" s="13"/>
      <c r="AF74" s="13"/>
      <c r="AG74" s="13"/>
      <c r="AH74" s="13"/>
      <c r="AI74" s="13"/>
      <c r="AJ74" s="13"/>
      <c r="AK74" s="13"/>
    </row>
    <row r="75" spans="1:37" s="47" customFormat="1" ht="17.25" customHeight="1" x14ac:dyDescent="0.25">
      <c r="A75" s="226">
        <v>71</v>
      </c>
      <c r="B75" s="4" t="s">
        <v>173</v>
      </c>
      <c r="C75" s="77" t="s">
        <v>172</v>
      </c>
      <c r="D75" s="4" t="s">
        <v>171</v>
      </c>
      <c r="E75" s="4">
        <v>601764</v>
      </c>
      <c r="F75" s="4" t="s">
        <v>3</v>
      </c>
      <c r="G75" s="4" t="s">
        <v>8</v>
      </c>
      <c r="H75" s="4"/>
      <c r="I75" s="4" t="s">
        <v>7</v>
      </c>
      <c r="J75" s="6">
        <v>36974</v>
      </c>
      <c r="K75" s="4">
        <v>9982102287</v>
      </c>
      <c r="L75" s="4">
        <v>9587080811</v>
      </c>
      <c r="M75" s="4">
        <v>9772728456</v>
      </c>
      <c r="N75" s="24">
        <v>44847</v>
      </c>
      <c r="O75" s="24">
        <v>44847</v>
      </c>
      <c r="P75" s="12" t="s">
        <v>318</v>
      </c>
      <c r="Q75" s="63">
        <v>680864061596</v>
      </c>
      <c r="R75" s="77" t="s">
        <v>98</v>
      </c>
      <c r="S75" s="13" t="s">
        <v>458</v>
      </c>
      <c r="T75" s="13" t="s">
        <v>478</v>
      </c>
      <c r="U75" s="13" t="s">
        <v>460</v>
      </c>
      <c r="V75" s="13" t="s">
        <v>534</v>
      </c>
      <c r="W75" s="13" t="s">
        <v>720</v>
      </c>
      <c r="X75" s="13" t="s">
        <v>461</v>
      </c>
      <c r="Y75" s="13" t="s">
        <v>873</v>
      </c>
      <c r="Z75" s="13" t="s">
        <v>653</v>
      </c>
      <c r="AA75" s="88">
        <f>1082/1900*100</f>
        <v>56.947368421052637</v>
      </c>
      <c r="AB75" s="184" t="s">
        <v>930</v>
      </c>
      <c r="AC75" s="184" t="s">
        <v>891</v>
      </c>
      <c r="AD75" s="13"/>
      <c r="AE75" s="13"/>
      <c r="AF75" s="13"/>
      <c r="AG75" s="13"/>
      <c r="AH75" s="13"/>
      <c r="AI75" s="13"/>
      <c r="AJ75" s="13"/>
      <c r="AK75" s="13"/>
    </row>
    <row r="76" spans="1:37" s="47" customFormat="1" ht="17.25" customHeight="1" x14ac:dyDescent="0.25">
      <c r="A76" s="226">
        <v>72</v>
      </c>
      <c r="B76" s="4" t="s">
        <v>167</v>
      </c>
      <c r="C76" s="77" t="s">
        <v>166</v>
      </c>
      <c r="D76" s="4" t="s">
        <v>99</v>
      </c>
      <c r="E76" s="4">
        <v>868448</v>
      </c>
      <c r="F76" s="4" t="s">
        <v>3</v>
      </c>
      <c r="G76" s="4" t="s">
        <v>37</v>
      </c>
      <c r="H76" s="4"/>
      <c r="I76" s="4" t="s">
        <v>36</v>
      </c>
      <c r="J76" s="6">
        <v>35905</v>
      </c>
      <c r="K76" s="4">
        <v>8003584682</v>
      </c>
      <c r="L76" s="4">
        <v>7297828970</v>
      </c>
      <c r="M76" s="4">
        <v>7357715349</v>
      </c>
      <c r="N76" s="24">
        <v>44849</v>
      </c>
      <c r="O76" s="24">
        <v>44849</v>
      </c>
      <c r="P76" s="12" t="s">
        <v>318</v>
      </c>
      <c r="Q76" s="63">
        <v>781809157634</v>
      </c>
      <c r="R76" s="77" t="s">
        <v>98</v>
      </c>
      <c r="S76" s="13" t="s">
        <v>480</v>
      </c>
      <c r="T76" s="13" t="s">
        <v>478</v>
      </c>
      <c r="U76" s="13" t="s">
        <v>479</v>
      </c>
      <c r="V76" s="13" t="s">
        <v>534</v>
      </c>
      <c r="W76" s="13" t="s">
        <v>720</v>
      </c>
      <c r="X76" s="13" t="s">
        <v>708</v>
      </c>
      <c r="Y76" s="13" t="s">
        <v>878</v>
      </c>
      <c r="Z76" s="13" t="s">
        <v>569</v>
      </c>
      <c r="AA76" s="88">
        <f>1396/1900*100</f>
        <v>73.473684210526315</v>
      </c>
      <c r="AB76" s="184" t="s">
        <v>931</v>
      </c>
      <c r="AC76" s="184" t="s">
        <v>891</v>
      </c>
      <c r="AD76" s="13"/>
      <c r="AE76" s="13"/>
      <c r="AF76" s="13"/>
      <c r="AG76" s="13"/>
      <c r="AH76" s="13"/>
      <c r="AI76" s="13"/>
      <c r="AJ76" s="13"/>
      <c r="AK76" s="13"/>
    </row>
    <row r="77" spans="1:37" s="47" customFormat="1" ht="17.25" customHeight="1" x14ac:dyDescent="0.25">
      <c r="A77" s="226">
        <v>73</v>
      </c>
      <c r="B77" s="4" t="s">
        <v>145</v>
      </c>
      <c r="C77" s="77" t="s">
        <v>144</v>
      </c>
      <c r="D77" s="4" t="s">
        <v>143</v>
      </c>
      <c r="E77" s="4">
        <v>603702</v>
      </c>
      <c r="F77" s="4" t="s">
        <v>3</v>
      </c>
      <c r="G77" s="4" t="s">
        <v>49</v>
      </c>
      <c r="H77" s="4"/>
      <c r="I77" s="4" t="s">
        <v>48</v>
      </c>
      <c r="J77" s="6">
        <v>37631</v>
      </c>
      <c r="K77" s="4">
        <v>7424893508</v>
      </c>
      <c r="L77" s="4">
        <v>9610931008</v>
      </c>
      <c r="M77" s="4" t="s">
        <v>674</v>
      </c>
      <c r="N77" s="24">
        <v>44848</v>
      </c>
      <c r="O77" s="24">
        <v>44848</v>
      </c>
      <c r="P77" s="12" t="s">
        <v>318</v>
      </c>
      <c r="Q77" s="63">
        <v>214871093120</v>
      </c>
      <c r="R77" s="77" t="s">
        <v>98</v>
      </c>
      <c r="S77" s="13" t="s">
        <v>534</v>
      </c>
      <c r="T77" s="13" t="s">
        <v>478</v>
      </c>
      <c r="U77" s="13" t="s">
        <v>479</v>
      </c>
      <c r="V77" s="13" t="s">
        <v>534</v>
      </c>
      <c r="W77" s="13" t="s">
        <v>720</v>
      </c>
      <c r="X77" s="13" t="s">
        <v>560</v>
      </c>
      <c r="Y77" s="13" t="s">
        <v>873</v>
      </c>
      <c r="Z77" s="13" t="s">
        <v>559</v>
      </c>
      <c r="AA77" s="88">
        <f>1277/1900*100</f>
        <v>67.21052631578948</v>
      </c>
      <c r="AB77" s="184" t="s">
        <v>916</v>
      </c>
      <c r="AC77" s="184" t="s">
        <v>891</v>
      </c>
      <c r="AD77" s="13"/>
      <c r="AE77" s="13"/>
      <c r="AF77" s="13"/>
      <c r="AG77" s="13"/>
      <c r="AH77" s="13"/>
      <c r="AI77" s="13"/>
      <c r="AJ77" s="13"/>
      <c r="AK77" s="13"/>
    </row>
    <row r="78" spans="1:37" s="47" customFormat="1" ht="17.25" customHeight="1" x14ac:dyDescent="0.25">
      <c r="A78" s="226">
        <v>74</v>
      </c>
      <c r="B78" s="4" t="s">
        <v>214</v>
      </c>
      <c r="C78" s="77" t="s">
        <v>213</v>
      </c>
      <c r="D78" s="4" t="s">
        <v>212</v>
      </c>
      <c r="E78" s="4">
        <v>827609</v>
      </c>
      <c r="F78" s="4" t="s">
        <v>3</v>
      </c>
      <c r="G78" s="4" t="s">
        <v>8</v>
      </c>
      <c r="H78" s="4"/>
      <c r="I78" s="4" t="s">
        <v>7</v>
      </c>
      <c r="J78" s="6">
        <v>37300</v>
      </c>
      <c r="K78" s="4">
        <v>8005802732</v>
      </c>
      <c r="L78" s="4">
        <v>9602228297</v>
      </c>
      <c r="M78" s="4">
        <v>8058097161</v>
      </c>
      <c r="N78" s="24">
        <v>44865</v>
      </c>
      <c r="O78" s="24">
        <v>44865</v>
      </c>
      <c r="P78" s="12" t="s">
        <v>318</v>
      </c>
      <c r="Q78" s="62">
        <v>705208660744</v>
      </c>
      <c r="R78" s="78" t="s">
        <v>98</v>
      </c>
      <c r="S78" s="13" t="s">
        <v>480</v>
      </c>
      <c r="T78" s="13" t="s">
        <v>500</v>
      </c>
      <c r="U78" s="13" t="s">
        <v>479</v>
      </c>
      <c r="V78" s="13" t="s">
        <v>534</v>
      </c>
      <c r="W78" s="13" t="s">
        <v>720</v>
      </c>
      <c r="X78" s="13" t="s">
        <v>710</v>
      </c>
      <c r="Y78" s="13" t="s">
        <v>878</v>
      </c>
      <c r="Z78" s="13" t="s">
        <v>586</v>
      </c>
      <c r="AA78" s="88">
        <f>1278/1900*100</f>
        <v>67.26315789473685</v>
      </c>
      <c r="AB78" s="184" t="s">
        <v>932</v>
      </c>
      <c r="AC78" s="184" t="s">
        <v>891</v>
      </c>
      <c r="AD78" s="13"/>
      <c r="AE78" s="13"/>
      <c r="AF78" s="13"/>
      <c r="AG78" s="13"/>
      <c r="AH78" s="13"/>
      <c r="AI78" s="13"/>
      <c r="AJ78" s="13"/>
      <c r="AK78" s="13"/>
    </row>
    <row r="79" spans="1:37" s="47" customFormat="1" ht="17.25" customHeight="1" x14ac:dyDescent="0.25">
      <c r="A79" s="226">
        <v>75</v>
      </c>
      <c r="B79" s="4" t="s">
        <v>200</v>
      </c>
      <c r="C79" s="77" t="s">
        <v>199</v>
      </c>
      <c r="D79" s="4" t="s">
        <v>198</v>
      </c>
      <c r="E79" s="4">
        <v>600564</v>
      </c>
      <c r="F79" s="4" t="s">
        <v>3</v>
      </c>
      <c r="G79" s="4" t="s">
        <v>2</v>
      </c>
      <c r="H79" s="4"/>
      <c r="I79" s="4" t="s">
        <v>1</v>
      </c>
      <c r="J79" s="6">
        <v>37474</v>
      </c>
      <c r="K79" s="4">
        <v>9929262821</v>
      </c>
      <c r="L79" s="4">
        <v>6378404107</v>
      </c>
      <c r="M79" s="4" t="s">
        <v>674</v>
      </c>
      <c r="N79" s="24">
        <v>44845</v>
      </c>
      <c r="O79" s="24">
        <v>44845</v>
      </c>
      <c r="P79" s="12" t="s">
        <v>318</v>
      </c>
      <c r="Q79" s="63">
        <v>572911841839</v>
      </c>
      <c r="R79" s="77" t="s">
        <v>98</v>
      </c>
      <c r="S79" s="13" t="s">
        <v>480</v>
      </c>
      <c r="T79" s="13" t="s">
        <v>478</v>
      </c>
      <c r="U79" s="13" t="s">
        <v>500</v>
      </c>
      <c r="V79" s="13" t="s">
        <v>534</v>
      </c>
      <c r="W79" s="13" t="s">
        <v>500</v>
      </c>
      <c r="X79" s="13" t="s">
        <v>515</v>
      </c>
      <c r="Y79" s="13" t="s">
        <v>873</v>
      </c>
      <c r="Z79" s="13" t="s">
        <v>514</v>
      </c>
      <c r="AA79" s="88">
        <f>1286/1900*100</f>
        <v>67.684210526315795</v>
      </c>
      <c r="AB79" s="184" t="s">
        <v>933</v>
      </c>
      <c r="AC79" s="184" t="s">
        <v>891</v>
      </c>
      <c r="AD79" s="13"/>
      <c r="AE79" s="13"/>
      <c r="AF79" s="13"/>
      <c r="AG79" s="13"/>
      <c r="AH79" s="13"/>
      <c r="AI79" s="13"/>
      <c r="AJ79" s="13"/>
      <c r="AK79" s="13"/>
    </row>
    <row r="80" spans="1:37" s="47" customFormat="1" ht="17.25" customHeight="1" x14ac:dyDescent="0.25">
      <c r="A80" s="226">
        <v>76</v>
      </c>
      <c r="B80" s="4" t="s">
        <v>288</v>
      </c>
      <c r="C80" s="77" t="s">
        <v>287</v>
      </c>
      <c r="D80" s="4" t="s">
        <v>286</v>
      </c>
      <c r="E80" s="4">
        <v>575100</v>
      </c>
      <c r="F80" s="4" t="s">
        <v>3</v>
      </c>
      <c r="G80" s="4" t="s">
        <v>2</v>
      </c>
      <c r="H80" s="4"/>
      <c r="I80" s="4" t="s">
        <v>15</v>
      </c>
      <c r="J80" s="6">
        <v>37182</v>
      </c>
      <c r="K80" s="4">
        <v>8696193371</v>
      </c>
      <c r="L80" s="4">
        <v>8696618088</v>
      </c>
      <c r="M80" s="4">
        <v>9829784310</v>
      </c>
      <c r="N80" s="24">
        <v>44847</v>
      </c>
      <c r="O80" s="24">
        <v>44847</v>
      </c>
      <c r="P80" s="12" t="s">
        <v>318</v>
      </c>
      <c r="Q80" s="63">
        <v>358387176401</v>
      </c>
      <c r="R80" s="77" t="s">
        <v>98</v>
      </c>
      <c r="S80" s="13" t="s">
        <v>480</v>
      </c>
      <c r="T80" s="13" t="s">
        <v>478</v>
      </c>
      <c r="U80" s="13" t="s">
        <v>479</v>
      </c>
      <c r="V80" s="13" t="s">
        <v>534</v>
      </c>
      <c r="W80" s="13" t="s">
        <v>720</v>
      </c>
      <c r="X80" s="13" t="s">
        <v>481</v>
      </c>
      <c r="Y80" s="13" t="s">
        <v>876</v>
      </c>
      <c r="Z80" s="13" t="s">
        <v>482</v>
      </c>
      <c r="AA80" s="88">
        <f>1044/1800*100</f>
        <v>57.999999999999993</v>
      </c>
      <c r="AB80" s="184" t="s">
        <v>923</v>
      </c>
      <c r="AC80" s="184" t="s">
        <v>917</v>
      </c>
      <c r="AD80" s="13"/>
      <c r="AE80" s="13"/>
      <c r="AF80" s="13"/>
      <c r="AG80" s="13"/>
      <c r="AH80" s="13"/>
      <c r="AI80" s="13"/>
      <c r="AJ80" s="13"/>
      <c r="AK80" s="13"/>
    </row>
    <row r="81" spans="1:37" s="47" customFormat="1" ht="17.25" customHeight="1" x14ac:dyDescent="0.25">
      <c r="A81" s="226">
        <v>77</v>
      </c>
      <c r="B81" s="4" t="s">
        <v>412</v>
      </c>
      <c r="C81" s="77" t="s">
        <v>413</v>
      </c>
      <c r="D81" s="4" t="s">
        <v>414</v>
      </c>
      <c r="E81" s="4">
        <v>579986</v>
      </c>
      <c r="F81" s="4" t="s">
        <v>3</v>
      </c>
      <c r="G81" s="4" t="s">
        <v>2</v>
      </c>
      <c r="H81" s="4"/>
      <c r="I81" s="4" t="s">
        <v>1</v>
      </c>
      <c r="J81" s="6">
        <v>36608</v>
      </c>
      <c r="K81" s="4">
        <v>9166081338</v>
      </c>
      <c r="L81" s="4">
        <v>6378994838</v>
      </c>
      <c r="M81" s="4">
        <v>8233753497</v>
      </c>
      <c r="N81" s="24">
        <v>44872</v>
      </c>
      <c r="O81" s="24">
        <v>44872</v>
      </c>
      <c r="P81" s="12" t="s">
        <v>455</v>
      </c>
      <c r="Q81" s="63">
        <v>305383780493</v>
      </c>
      <c r="R81" s="77" t="s">
        <v>30</v>
      </c>
      <c r="S81" s="13" t="s">
        <v>484</v>
      </c>
      <c r="T81" s="13" t="s">
        <v>489</v>
      </c>
      <c r="U81" s="13" t="s">
        <v>490</v>
      </c>
      <c r="V81" s="13" t="s">
        <v>491</v>
      </c>
      <c r="W81" s="13" t="s">
        <v>492</v>
      </c>
      <c r="X81" s="13" t="s">
        <v>650</v>
      </c>
      <c r="Y81" s="13" t="s">
        <v>876</v>
      </c>
      <c r="Z81" s="13" t="s">
        <v>599</v>
      </c>
      <c r="AA81" s="88">
        <f>1311/2025*100</f>
        <v>64.740740740740748</v>
      </c>
      <c r="AB81" s="184" t="s">
        <v>918</v>
      </c>
      <c r="AC81" s="184" t="s">
        <v>917</v>
      </c>
      <c r="AD81" s="13"/>
      <c r="AE81" s="13"/>
      <c r="AF81" s="13"/>
      <c r="AG81" s="13"/>
      <c r="AH81" s="13"/>
      <c r="AI81" s="13"/>
      <c r="AJ81" s="13"/>
      <c r="AK81" s="13"/>
    </row>
    <row r="82" spans="1:37" s="47" customFormat="1" ht="17.25" customHeight="1" x14ac:dyDescent="0.25">
      <c r="A82" s="226">
        <v>78</v>
      </c>
      <c r="B82" s="4" t="s">
        <v>247</v>
      </c>
      <c r="C82" s="77" t="s">
        <v>246</v>
      </c>
      <c r="D82" s="4" t="s">
        <v>245</v>
      </c>
      <c r="E82" s="4">
        <v>600226</v>
      </c>
      <c r="F82" s="4" t="s">
        <v>3</v>
      </c>
      <c r="G82" s="4" t="s">
        <v>32</v>
      </c>
      <c r="H82" s="4"/>
      <c r="I82" s="4" t="s">
        <v>15</v>
      </c>
      <c r="J82" s="6">
        <v>37472</v>
      </c>
      <c r="K82" s="4">
        <v>8949915240</v>
      </c>
      <c r="L82" s="4">
        <v>7728033214</v>
      </c>
      <c r="M82" s="4">
        <v>9875242776</v>
      </c>
      <c r="N82" s="24">
        <v>44851</v>
      </c>
      <c r="O82" s="24">
        <v>44851</v>
      </c>
      <c r="P82" s="12" t="s">
        <v>318</v>
      </c>
      <c r="Q82" s="63">
        <v>524858793881</v>
      </c>
      <c r="R82" s="77" t="s">
        <v>98</v>
      </c>
      <c r="S82" s="13" t="s">
        <v>458</v>
      </c>
      <c r="T82" s="13" t="s">
        <v>459</v>
      </c>
      <c r="U82" s="13" t="s">
        <v>460</v>
      </c>
      <c r="V82" s="13" t="s">
        <v>534</v>
      </c>
      <c r="W82" s="13" t="s">
        <v>720</v>
      </c>
      <c r="X82" s="13" t="s">
        <v>699</v>
      </c>
      <c r="Y82" s="13" t="s">
        <v>873</v>
      </c>
      <c r="Z82" s="13" t="s">
        <v>579</v>
      </c>
      <c r="AA82" s="88">
        <f>1204/1900*100</f>
        <v>63.368421052631575</v>
      </c>
      <c r="AB82" s="184" t="s">
        <v>933</v>
      </c>
      <c r="AC82" s="184" t="s">
        <v>891</v>
      </c>
      <c r="AD82" s="13"/>
      <c r="AE82" s="13"/>
      <c r="AF82" s="13"/>
      <c r="AG82" s="13"/>
      <c r="AH82" s="13"/>
      <c r="AI82" s="13"/>
      <c r="AJ82" s="13"/>
      <c r="AK82" s="13"/>
    </row>
    <row r="83" spans="1:37" s="47" customFormat="1" ht="17.25" customHeight="1" x14ac:dyDescent="0.25">
      <c r="A83" s="226">
        <v>79</v>
      </c>
      <c r="B83" s="4" t="s">
        <v>409</v>
      </c>
      <c r="C83" s="77" t="s">
        <v>410</v>
      </c>
      <c r="D83" s="4" t="s">
        <v>411</v>
      </c>
      <c r="E83" s="4">
        <v>866924</v>
      </c>
      <c r="F83" s="4" t="s">
        <v>3</v>
      </c>
      <c r="G83" s="4" t="s">
        <v>49</v>
      </c>
      <c r="H83" s="4"/>
      <c r="I83" s="4" t="s">
        <v>48</v>
      </c>
      <c r="J83" s="6">
        <v>36693</v>
      </c>
      <c r="K83" s="4">
        <v>7231003958</v>
      </c>
      <c r="L83" s="4">
        <v>9783537500</v>
      </c>
      <c r="M83" s="4">
        <v>8302388177</v>
      </c>
      <c r="N83" s="24">
        <v>44870</v>
      </c>
      <c r="O83" s="24">
        <v>44870</v>
      </c>
      <c r="P83" s="12" t="s">
        <v>454</v>
      </c>
      <c r="Q83" s="63">
        <v>277136536247</v>
      </c>
      <c r="R83" s="77" t="s">
        <v>30</v>
      </c>
      <c r="S83" s="13" t="s">
        <v>484</v>
      </c>
      <c r="T83" s="13" t="s">
        <v>489</v>
      </c>
      <c r="U83" s="13" t="s">
        <v>490</v>
      </c>
      <c r="V83" s="13" t="s">
        <v>491</v>
      </c>
      <c r="W83" s="13" t="s">
        <v>492</v>
      </c>
      <c r="X83" s="13" t="s">
        <v>648</v>
      </c>
      <c r="Y83" s="13" t="s">
        <v>876</v>
      </c>
      <c r="Z83" s="13" t="s">
        <v>602</v>
      </c>
      <c r="AA83" s="88">
        <f>1559/2125*100</f>
        <v>73.364705882352936</v>
      </c>
      <c r="AB83" s="184" t="s">
        <v>931</v>
      </c>
      <c r="AC83" s="184" t="s">
        <v>891</v>
      </c>
      <c r="AD83" s="13"/>
      <c r="AE83" s="13"/>
      <c r="AF83" s="13"/>
      <c r="AG83" s="13"/>
      <c r="AH83" s="13"/>
      <c r="AI83" s="13"/>
      <c r="AJ83" s="13"/>
      <c r="AK83" s="13"/>
    </row>
    <row r="84" spans="1:37" s="47" customFormat="1" ht="17.25" customHeight="1" x14ac:dyDescent="0.25">
      <c r="A84" s="226">
        <v>80</v>
      </c>
      <c r="B84" s="4" t="s">
        <v>418</v>
      </c>
      <c r="C84" s="77" t="s">
        <v>419</v>
      </c>
      <c r="D84" s="4" t="s">
        <v>420</v>
      </c>
      <c r="E84" s="4">
        <v>621040</v>
      </c>
      <c r="F84" s="4" t="s">
        <v>3</v>
      </c>
      <c r="G84" s="4" t="s">
        <v>37</v>
      </c>
      <c r="H84" s="4"/>
      <c r="I84" s="4" t="s">
        <v>41</v>
      </c>
      <c r="J84" s="6">
        <v>37447</v>
      </c>
      <c r="K84" s="4">
        <v>9983142653</v>
      </c>
      <c r="L84" s="4">
        <v>9571573479</v>
      </c>
      <c r="M84" s="4">
        <v>9929880224</v>
      </c>
      <c r="N84" s="24">
        <v>44872</v>
      </c>
      <c r="O84" s="24">
        <v>44872</v>
      </c>
      <c r="P84" s="12" t="s">
        <v>455</v>
      </c>
      <c r="Q84" s="63">
        <v>651120997693</v>
      </c>
      <c r="R84" s="77" t="s">
        <v>30</v>
      </c>
      <c r="S84" s="13" t="s">
        <v>484</v>
      </c>
      <c r="T84" s="13" t="s">
        <v>600</v>
      </c>
      <c r="U84" s="13" t="s">
        <v>485</v>
      </c>
      <c r="V84" s="13" t="s">
        <v>483</v>
      </c>
      <c r="W84" s="13" t="s">
        <v>485</v>
      </c>
      <c r="X84" s="13" t="s">
        <v>727</v>
      </c>
      <c r="Y84" s="13" t="s">
        <v>877</v>
      </c>
      <c r="Z84" s="13" t="s">
        <v>601</v>
      </c>
      <c r="AA84" s="88">
        <f>1558/2125*100</f>
        <v>73.317647058823525</v>
      </c>
      <c r="AB84" s="184" t="s">
        <v>934</v>
      </c>
      <c r="AC84" s="184" t="s">
        <v>891</v>
      </c>
      <c r="AD84" s="13"/>
      <c r="AE84" s="13"/>
      <c r="AF84" s="13"/>
      <c r="AG84" s="13"/>
      <c r="AH84" s="13"/>
      <c r="AI84" s="13"/>
      <c r="AJ84" s="13"/>
      <c r="AK84" s="13"/>
    </row>
    <row r="85" spans="1:37" s="47" customFormat="1" ht="17.25" customHeight="1" x14ac:dyDescent="0.25">
      <c r="A85" s="226">
        <v>81</v>
      </c>
      <c r="B85" s="4" t="s">
        <v>353</v>
      </c>
      <c r="C85" s="77" t="s">
        <v>354</v>
      </c>
      <c r="D85" s="4" t="s">
        <v>180</v>
      </c>
      <c r="E85" s="4">
        <v>578713</v>
      </c>
      <c r="F85" s="4" t="s">
        <v>3</v>
      </c>
      <c r="G85" s="4" t="s">
        <v>8</v>
      </c>
      <c r="H85" s="4"/>
      <c r="I85" s="4" t="s">
        <v>7</v>
      </c>
      <c r="J85" s="6">
        <v>37537</v>
      </c>
      <c r="K85" s="4">
        <v>9166961953</v>
      </c>
      <c r="L85" s="4">
        <v>9358711953</v>
      </c>
      <c r="M85" s="4">
        <v>9414</v>
      </c>
      <c r="N85" s="24">
        <v>44872</v>
      </c>
      <c r="O85" s="24">
        <v>44872</v>
      </c>
      <c r="P85" s="12" t="s">
        <v>455</v>
      </c>
      <c r="Q85" s="63">
        <v>470738656514</v>
      </c>
      <c r="R85" s="77" t="s">
        <v>98</v>
      </c>
      <c r="S85" s="13" t="s">
        <v>480</v>
      </c>
      <c r="T85" s="13" t="s">
        <v>500</v>
      </c>
      <c r="U85" s="13" t="s">
        <v>479</v>
      </c>
      <c r="V85" s="13" t="s">
        <v>534</v>
      </c>
      <c r="W85" s="13" t="s">
        <v>720</v>
      </c>
      <c r="X85" s="13" t="s">
        <v>646</v>
      </c>
      <c r="Y85" s="13" t="s">
        <v>876</v>
      </c>
      <c r="Z85" s="13" t="s">
        <v>647</v>
      </c>
      <c r="AA85" s="88">
        <f>1068/1800*100</f>
        <v>59.333333333333336</v>
      </c>
      <c r="AB85" s="184" t="s">
        <v>935</v>
      </c>
      <c r="AC85" s="184" t="s">
        <v>917</v>
      </c>
      <c r="AD85" s="13"/>
      <c r="AE85" s="13"/>
      <c r="AF85" s="13"/>
      <c r="AG85" s="13"/>
      <c r="AH85" s="13"/>
      <c r="AI85" s="13"/>
      <c r="AJ85" s="13"/>
      <c r="AK85" s="13"/>
    </row>
    <row r="86" spans="1:37" s="47" customFormat="1" ht="17.25" customHeight="1" x14ac:dyDescent="0.25">
      <c r="A86" s="226">
        <v>82</v>
      </c>
      <c r="B86" s="4" t="s">
        <v>194</v>
      </c>
      <c r="C86" s="77" t="s">
        <v>193</v>
      </c>
      <c r="D86" s="4" t="s">
        <v>192</v>
      </c>
      <c r="E86" s="4">
        <v>603843</v>
      </c>
      <c r="F86" s="4" t="s">
        <v>3</v>
      </c>
      <c r="G86" s="4" t="s">
        <v>8</v>
      </c>
      <c r="H86" s="4"/>
      <c r="I86" s="4" t="s">
        <v>7</v>
      </c>
      <c r="J86" s="6">
        <v>37328</v>
      </c>
      <c r="K86" s="4">
        <v>9352601299</v>
      </c>
      <c r="L86" s="4">
        <v>8209219627</v>
      </c>
      <c r="M86" s="4">
        <v>7425811874</v>
      </c>
      <c r="N86" s="24">
        <v>44848</v>
      </c>
      <c r="O86" s="24">
        <v>44848</v>
      </c>
      <c r="P86" s="12" t="s">
        <v>318</v>
      </c>
      <c r="Q86" s="63">
        <v>958649615891</v>
      </c>
      <c r="R86" s="77" t="s">
        <v>98</v>
      </c>
      <c r="S86" s="13" t="s">
        <v>480</v>
      </c>
      <c r="T86" s="13" t="s">
        <v>500</v>
      </c>
      <c r="U86" s="13" t="s">
        <v>517</v>
      </c>
      <c r="V86" s="13" t="s">
        <v>534</v>
      </c>
      <c r="W86" s="13" t="s">
        <v>517</v>
      </c>
      <c r="X86" s="13" t="s">
        <v>532</v>
      </c>
      <c r="Y86" s="13" t="s">
        <v>873</v>
      </c>
      <c r="Z86" s="13" t="s">
        <v>533</v>
      </c>
      <c r="AA86" s="88">
        <f>1231/1900*100</f>
        <v>64.789473684210535</v>
      </c>
      <c r="AB86" s="184" t="s">
        <v>933</v>
      </c>
      <c r="AC86" s="184" t="s">
        <v>891</v>
      </c>
      <c r="AD86" s="13"/>
      <c r="AE86" s="13"/>
      <c r="AF86" s="13"/>
      <c r="AG86" s="13"/>
      <c r="AH86" s="13"/>
      <c r="AI86" s="13"/>
      <c r="AJ86" s="13"/>
      <c r="AK86" s="13"/>
    </row>
    <row r="87" spans="1:37" s="47" customFormat="1" ht="17.25" customHeight="1" x14ac:dyDescent="0.25">
      <c r="A87" s="226">
        <v>83</v>
      </c>
      <c r="B87" s="4" t="s">
        <v>525</v>
      </c>
      <c r="C87" s="77" t="s">
        <v>348</v>
      </c>
      <c r="D87" s="4" t="s">
        <v>349</v>
      </c>
      <c r="E87" s="4">
        <v>603309</v>
      </c>
      <c r="F87" s="4" t="s">
        <v>3</v>
      </c>
      <c r="G87" s="4" t="s">
        <v>17</v>
      </c>
      <c r="H87" s="4"/>
      <c r="I87" s="4" t="s">
        <v>15</v>
      </c>
      <c r="J87" s="6">
        <v>36346</v>
      </c>
      <c r="K87" s="4">
        <v>7414096977</v>
      </c>
      <c r="L87" s="4">
        <v>9001812673</v>
      </c>
      <c r="M87" s="4">
        <v>7725961789</v>
      </c>
      <c r="N87" s="6">
        <v>44882</v>
      </c>
      <c r="O87" s="24">
        <v>44882</v>
      </c>
      <c r="P87" s="12" t="s">
        <v>318</v>
      </c>
      <c r="Q87" s="63">
        <v>785265598908</v>
      </c>
      <c r="R87" s="77" t="s">
        <v>98</v>
      </c>
      <c r="S87" s="13" t="s">
        <v>480</v>
      </c>
      <c r="T87" s="13" t="s">
        <v>479</v>
      </c>
      <c r="U87" s="13" t="s">
        <v>496</v>
      </c>
      <c r="V87" s="13" t="s">
        <v>534</v>
      </c>
      <c r="W87" s="13" t="s">
        <v>496</v>
      </c>
      <c r="X87" s="13" t="s">
        <v>661</v>
      </c>
      <c r="Y87" s="13" t="s">
        <v>873</v>
      </c>
      <c r="Z87" s="13" t="s">
        <v>660</v>
      </c>
      <c r="AA87" s="88">
        <f>965/1900*100</f>
        <v>50.789473684210527</v>
      </c>
      <c r="AB87" s="184" t="s">
        <v>892</v>
      </c>
      <c r="AC87" s="184" t="s">
        <v>891</v>
      </c>
      <c r="AD87" s="13"/>
      <c r="AE87" s="13"/>
      <c r="AF87" s="13"/>
      <c r="AG87" s="13"/>
      <c r="AH87" s="13"/>
      <c r="AI87" s="13"/>
      <c r="AJ87" s="13"/>
      <c r="AK87" s="13"/>
    </row>
    <row r="88" spans="1:37" s="47" customFormat="1" ht="17.25" customHeight="1" x14ac:dyDescent="0.25">
      <c r="A88" s="226">
        <v>84</v>
      </c>
      <c r="B88" s="4" t="s">
        <v>421</v>
      </c>
      <c r="C88" s="77" t="s">
        <v>422</v>
      </c>
      <c r="D88" s="4" t="s">
        <v>423</v>
      </c>
      <c r="E88" s="4">
        <v>748754</v>
      </c>
      <c r="F88" s="4" t="s">
        <v>3</v>
      </c>
      <c r="G88" s="4" t="s">
        <v>32</v>
      </c>
      <c r="H88" s="4"/>
      <c r="I88" s="4" t="s">
        <v>31</v>
      </c>
      <c r="J88" s="6">
        <v>37514</v>
      </c>
      <c r="K88" s="4">
        <v>9784470957</v>
      </c>
      <c r="L88" s="4">
        <v>8619996903</v>
      </c>
      <c r="M88" s="4">
        <v>9929178587</v>
      </c>
      <c r="N88" s="24">
        <v>44874</v>
      </c>
      <c r="O88" s="24">
        <v>44874</v>
      </c>
      <c r="P88" s="12" t="s">
        <v>455</v>
      </c>
      <c r="Q88" s="63">
        <v>370786278701</v>
      </c>
      <c r="R88" s="77" t="s">
        <v>30</v>
      </c>
      <c r="S88" s="13" t="s">
        <v>483</v>
      </c>
      <c r="T88" s="13" t="s">
        <v>484</v>
      </c>
      <c r="U88" s="13" t="s">
        <v>485</v>
      </c>
      <c r="V88" s="13" t="s">
        <v>483</v>
      </c>
      <c r="W88" s="13" t="s">
        <v>484</v>
      </c>
      <c r="X88" s="13" t="s">
        <v>661</v>
      </c>
      <c r="Y88" s="13" t="s">
        <v>873</v>
      </c>
      <c r="Z88" s="13" t="s">
        <v>612</v>
      </c>
      <c r="AA88" s="88">
        <f>1299/2025*100</f>
        <v>64.148148148148138</v>
      </c>
      <c r="AB88" s="184" t="s">
        <v>895</v>
      </c>
      <c r="AC88" s="184" t="s">
        <v>894</v>
      </c>
      <c r="AD88" s="13"/>
      <c r="AE88" s="13"/>
      <c r="AF88" s="13"/>
      <c r="AG88" s="13"/>
      <c r="AH88" s="13"/>
      <c r="AI88" s="13"/>
      <c r="AJ88" s="13"/>
      <c r="AK88" s="13"/>
    </row>
    <row r="89" spans="1:37" s="47" customFormat="1" ht="17.25" customHeight="1" x14ac:dyDescent="0.25">
      <c r="A89" s="226">
        <v>85</v>
      </c>
      <c r="B89" s="4" t="s">
        <v>270</v>
      </c>
      <c r="C89" s="77" t="s">
        <v>269</v>
      </c>
      <c r="D89" s="4" t="s">
        <v>268</v>
      </c>
      <c r="E89" s="4">
        <v>601844</v>
      </c>
      <c r="F89" s="4" t="s">
        <v>3</v>
      </c>
      <c r="G89" s="4" t="s">
        <v>8</v>
      </c>
      <c r="H89" s="4"/>
      <c r="I89" s="4" t="s">
        <v>15</v>
      </c>
      <c r="J89" s="6">
        <v>36723</v>
      </c>
      <c r="K89" s="4">
        <v>7073545431</v>
      </c>
      <c r="L89" s="4">
        <v>8209035612</v>
      </c>
      <c r="M89" s="4">
        <v>9001012374</v>
      </c>
      <c r="N89" s="24">
        <v>44849</v>
      </c>
      <c r="O89" s="24">
        <v>44849</v>
      </c>
      <c r="P89" s="12" t="s">
        <v>318</v>
      </c>
      <c r="Q89" s="63">
        <v>908496643919</v>
      </c>
      <c r="R89" s="77" t="s">
        <v>98</v>
      </c>
      <c r="S89" s="13" t="s">
        <v>480</v>
      </c>
      <c r="T89" s="13" t="s">
        <v>478</v>
      </c>
      <c r="U89" s="13" t="s">
        <v>479</v>
      </c>
      <c r="V89" s="13" t="s">
        <v>534</v>
      </c>
      <c r="W89" s="13" t="s">
        <v>720</v>
      </c>
      <c r="X89" s="13" t="s">
        <v>678</v>
      </c>
      <c r="Y89" s="13" t="s">
        <v>873</v>
      </c>
      <c r="Z89" s="13" t="s">
        <v>573</v>
      </c>
      <c r="AA89" s="88">
        <f>1285/1900*100</f>
        <v>67.631578947368425</v>
      </c>
      <c r="AB89" s="184" t="s">
        <v>933</v>
      </c>
      <c r="AC89" s="184" t="s">
        <v>891</v>
      </c>
      <c r="AD89" s="13"/>
      <c r="AE89" s="13"/>
      <c r="AF89" s="13"/>
      <c r="AG89" s="13"/>
      <c r="AH89" s="13"/>
      <c r="AI89" s="13"/>
      <c r="AJ89" s="13"/>
      <c r="AK89" s="13"/>
    </row>
    <row r="90" spans="1:37" s="47" customFormat="1" ht="17.25" customHeight="1" x14ac:dyDescent="0.25">
      <c r="A90" s="226">
        <v>86</v>
      </c>
      <c r="B90" s="4" t="s">
        <v>268</v>
      </c>
      <c r="C90" s="77" t="s">
        <v>361</v>
      </c>
      <c r="D90" s="4" t="s">
        <v>123</v>
      </c>
      <c r="E90" s="4">
        <v>578806</v>
      </c>
      <c r="F90" s="4" t="s">
        <v>3</v>
      </c>
      <c r="G90" s="4" t="s">
        <v>8</v>
      </c>
      <c r="H90" s="4"/>
      <c r="I90" s="4" t="s">
        <v>7</v>
      </c>
      <c r="J90" s="6">
        <v>36618</v>
      </c>
      <c r="K90" s="4">
        <v>9521300674</v>
      </c>
      <c r="L90" s="4">
        <v>7573841389</v>
      </c>
      <c r="M90" s="4">
        <v>7357791103</v>
      </c>
      <c r="N90" s="24">
        <v>44874</v>
      </c>
      <c r="O90" s="24">
        <v>44874</v>
      </c>
      <c r="P90" s="12" t="s">
        <v>455</v>
      </c>
      <c r="Q90" s="63">
        <v>243641039482</v>
      </c>
      <c r="R90" s="77" t="s">
        <v>98</v>
      </c>
      <c r="S90" s="13" t="s">
        <v>480</v>
      </c>
      <c r="T90" s="13" t="s">
        <v>495</v>
      </c>
      <c r="U90" s="13" t="s">
        <v>479</v>
      </c>
      <c r="V90" s="13" t="s">
        <v>534</v>
      </c>
      <c r="W90" s="13" t="s">
        <v>720</v>
      </c>
      <c r="X90" s="13" t="s">
        <v>663</v>
      </c>
      <c r="Y90" s="13" t="s">
        <v>876</v>
      </c>
      <c r="Z90" s="13" t="s">
        <v>614</v>
      </c>
      <c r="AA90" s="88">
        <f>887/1800*100</f>
        <v>49.277777777777779</v>
      </c>
      <c r="AB90" s="184" t="s">
        <v>923</v>
      </c>
      <c r="AC90" s="184" t="s">
        <v>917</v>
      </c>
      <c r="AD90" s="13"/>
      <c r="AE90" s="13"/>
      <c r="AF90" s="13"/>
      <c r="AG90" s="13"/>
      <c r="AH90" s="13"/>
      <c r="AI90" s="13"/>
      <c r="AJ90" s="13"/>
      <c r="AK90" s="13"/>
    </row>
    <row r="91" spans="1:37" s="47" customFormat="1" ht="17.25" customHeight="1" x14ac:dyDescent="0.25">
      <c r="A91" s="226">
        <v>87</v>
      </c>
      <c r="B91" s="4" t="s">
        <v>291</v>
      </c>
      <c r="C91" s="77" t="s">
        <v>290</v>
      </c>
      <c r="D91" s="4" t="s">
        <v>289</v>
      </c>
      <c r="E91" s="4">
        <v>602232</v>
      </c>
      <c r="F91" s="4" t="s">
        <v>3</v>
      </c>
      <c r="G91" s="4" t="s">
        <v>8</v>
      </c>
      <c r="H91" s="4" t="s">
        <v>16</v>
      </c>
      <c r="I91" s="4" t="s">
        <v>15</v>
      </c>
      <c r="J91" s="6">
        <v>34397</v>
      </c>
      <c r="K91" s="4">
        <v>7869235618</v>
      </c>
      <c r="L91" s="4">
        <v>6232785618</v>
      </c>
      <c r="M91" s="4">
        <v>9828015377</v>
      </c>
      <c r="N91" s="24">
        <v>44849</v>
      </c>
      <c r="O91" s="24">
        <v>44849</v>
      </c>
      <c r="P91" s="12" t="s">
        <v>318</v>
      </c>
      <c r="Q91" s="63">
        <v>948532728176</v>
      </c>
      <c r="R91" s="77" t="s">
        <v>98</v>
      </c>
      <c r="S91" s="13" t="s">
        <v>480</v>
      </c>
      <c r="T91" s="13" t="s">
        <v>495</v>
      </c>
      <c r="U91" s="13" t="s">
        <v>568</v>
      </c>
      <c r="V91" s="13" t="s">
        <v>534</v>
      </c>
      <c r="W91" s="13" t="s">
        <v>568</v>
      </c>
      <c r="X91" s="13" t="s">
        <v>709</v>
      </c>
      <c r="Y91" s="13" t="s">
        <v>873</v>
      </c>
      <c r="Z91" s="13" t="s">
        <v>567</v>
      </c>
      <c r="AA91" s="88">
        <f>1251/1900*100</f>
        <v>65.84210526315789</v>
      </c>
      <c r="AB91" s="184" t="s">
        <v>899</v>
      </c>
      <c r="AC91" s="184" t="s">
        <v>891</v>
      </c>
      <c r="AD91" s="13"/>
      <c r="AE91" s="13"/>
      <c r="AF91" s="13"/>
      <c r="AG91" s="13"/>
      <c r="AH91" s="13"/>
      <c r="AI91" s="13"/>
      <c r="AJ91" s="13"/>
      <c r="AK91" s="13"/>
    </row>
    <row r="92" spans="1:37" s="47" customFormat="1" ht="17.25" customHeight="1" x14ac:dyDescent="0.25">
      <c r="A92" s="226">
        <v>88</v>
      </c>
      <c r="B92" s="4" t="s">
        <v>122</v>
      </c>
      <c r="C92" s="77" t="s">
        <v>121</v>
      </c>
      <c r="D92" s="4" t="s">
        <v>120</v>
      </c>
      <c r="E92" s="4">
        <v>579426</v>
      </c>
      <c r="F92" s="4" t="s">
        <v>3</v>
      </c>
      <c r="G92" s="4" t="s">
        <v>49</v>
      </c>
      <c r="H92" s="4"/>
      <c r="I92" s="4" t="s">
        <v>48</v>
      </c>
      <c r="J92" s="6">
        <v>36399</v>
      </c>
      <c r="K92" s="4">
        <v>9602217778</v>
      </c>
      <c r="L92" s="4">
        <v>7737442948</v>
      </c>
      <c r="M92" s="4">
        <v>8529323758</v>
      </c>
      <c r="N92" s="24">
        <v>44849</v>
      </c>
      <c r="O92" s="24">
        <v>44849</v>
      </c>
      <c r="P92" s="12" t="s">
        <v>318</v>
      </c>
      <c r="Q92" s="63">
        <v>876582998037</v>
      </c>
      <c r="R92" s="77" t="s">
        <v>98</v>
      </c>
      <c r="S92" s="13" t="s">
        <v>480</v>
      </c>
      <c r="T92" s="13" t="s">
        <v>500</v>
      </c>
      <c r="U92" s="13" t="s">
        <v>496</v>
      </c>
      <c r="V92" s="13" t="s">
        <v>534</v>
      </c>
      <c r="W92" s="13" t="s">
        <v>720</v>
      </c>
      <c r="X92" s="13" t="s">
        <v>537</v>
      </c>
      <c r="Y92" s="13" t="s">
        <v>876</v>
      </c>
      <c r="Z92" s="13" t="s">
        <v>538</v>
      </c>
      <c r="AA92" s="88">
        <f>950/1800*100</f>
        <v>52.777777777777779</v>
      </c>
      <c r="AB92" s="184" t="s">
        <v>923</v>
      </c>
      <c r="AC92" s="184" t="s">
        <v>917</v>
      </c>
      <c r="AD92" s="13"/>
      <c r="AE92" s="13"/>
      <c r="AF92" s="13"/>
      <c r="AG92" s="13"/>
      <c r="AH92" s="13"/>
      <c r="AI92" s="13"/>
      <c r="AJ92" s="13"/>
      <c r="AK92" s="13"/>
    </row>
    <row r="93" spans="1:37" s="47" customFormat="1" ht="17.25" customHeight="1" x14ac:dyDescent="0.25">
      <c r="A93" s="226">
        <v>89</v>
      </c>
      <c r="B93" s="4" t="s">
        <v>294</v>
      </c>
      <c r="C93" s="77" t="s">
        <v>293</v>
      </c>
      <c r="D93" s="4" t="s">
        <v>292</v>
      </c>
      <c r="E93" s="4">
        <v>601636</v>
      </c>
      <c r="F93" s="4" t="s">
        <v>3</v>
      </c>
      <c r="G93" s="4" t="s">
        <v>17</v>
      </c>
      <c r="H93" s="4"/>
      <c r="I93" s="4" t="s">
        <v>15</v>
      </c>
      <c r="J93" s="6">
        <v>37159</v>
      </c>
      <c r="K93" s="4">
        <v>7742762456</v>
      </c>
      <c r="L93" s="4">
        <v>8890676456</v>
      </c>
      <c r="M93" s="4">
        <v>7014013560</v>
      </c>
      <c r="N93" s="24">
        <v>44848</v>
      </c>
      <c r="O93" s="24">
        <v>44848</v>
      </c>
      <c r="P93" s="12" t="s">
        <v>318</v>
      </c>
      <c r="Q93" s="63">
        <v>674642807044</v>
      </c>
      <c r="R93" s="77" t="s">
        <v>98</v>
      </c>
      <c r="S93" s="13" t="s">
        <v>527</v>
      </c>
      <c r="T93" s="13" t="s">
        <v>500</v>
      </c>
      <c r="U93" s="13" t="s">
        <v>479</v>
      </c>
      <c r="V93" s="13" t="s">
        <v>500</v>
      </c>
      <c r="W93" s="13" t="s">
        <v>720</v>
      </c>
      <c r="X93" s="13" t="s">
        <v>540</v>
      </c>
      <c r="Y93" s="13" t="s">
        <v>873</v>
      </c>
      <c r="Z93" s="13" t="s">
        <v>539</v>
      </c>
      <c r="AA93" s="88">
        <f>1348/1900*100</f>
        <v>70.94736842105263</v>
      </c>
      <c r="AB93" s="184" t="s">
        <v>892</v>
      </c>
      <c r="AC93" s="184" t="s">
        <v>891</v>
      </c>
      <c r="AD93" s="13"/>
      <c r="AE93" s="13"/>
      <c r="AF93" s="13"/>
      <c r="AG93" s="13"/>
      <c r="AH93" s="13"/>
      <c r="AI93" s="13"/>
      <c r="AJ93" s="13"/>
      <c r="AK93" s="13"/>
    </row>
    <row r="94" spans="1:37" s="47" customFormat="1" ht="17.25" customHeight="1" x14ac:dyDescent="0.25">
      <c r="A94" s="226">
        <v>90</v>
      </c>
      <c r="B94" s="4" t="s">
        <v>714</v>
      </c>
      <c r="C94" s="77" t="s">
        <v>621</v>
      </c>
      <c r="D94" s="4" t="s">
        <v>622</v>
      </c>
      <c r="E94" s="4">
        <v>600757</v>
      </c>
      <c r="F94" s="4" t="s">
        <v>3</v>
      </c>
      <c r="G94" s="4" t="s">
        <v>8</v>
      </c>
      <c r="H94" s="16"/>
      <c r="I94" s="4" t="s">
        <v>7</v>
      </c>
      <c r="J94" s="6">
        <v>37275</v>
      </c>
      <c r="K94" s="4">
        <v>9783141472</v>
      </c>
      <c r="L94" s="4">
        <v>6367939368</v>
      </c>
      <c r="M94" s="4">
        <v>9983701220</v>
      </c>
      <c r="N94" s="24">
        <v>44888</v>
      </c>
      <c r="O94" s="24">
        <v>44888</v>
      </c>
      <c r="P94" s="12" t="s">
        <v>711</v>
      </c>
      <c r="Q94" s="63">
        <v>538706969566</v>
      </c>
      <c r="R94" s="4" t="s">
        <v>30</v>
      </c>
      <c r="S94" s="13" t="s">
        <v>484</v>
      </c>
      <c r="T94" s="13" t="s">
        <v>489</v>
      </c>
      <c r="U94" s="13" t="s">
        <v>490</v>
      </c>
      <c r="V94" s="13" t="s">
        <v>491</v>
      </c>
      <c r="W94" s="13" t="s">
        <v>492</v>
      </c>
      <c r="X94" s="13" t="s">
        <v>713</v>
      </c>
      <c r="Y94" s="13" t="s">
        <v>873</v>
      </c>
      <c r="Z94" s="13" t="s">
        <v>712</v>
      </c>
      <c r="AA94" s="88">
        <f>1429/2125*100</f>
        <v>67.247058823529414</v>
      </c>
      <c r="AB94" s="184" t="s">
        <v>936</v>
      </c>
      <c r="AC94" s="184" t="s">
        <v>891</v>
      </c>
      <c r="AD94" s="13"/>
      <c r="AE94" s="13"/>
      <c r="AF94" s="13"/>
      <c r="AG94" s="13"/>
      <c r="AH94" s="13"/>
      <c r="AI94" s="13"/>
      <c r="AJ94" s="13"/>
      <c r="AK94" s="13"/>
    </row>
    <row r="95" spans="1:37" s="47" customFormat="1" ht="17.25" customHeight="1" x14ac:dyDescent="0.25">
      <c r="A95" s="226">
        <v>91</v>
      </c>
      <c r="B95" s="4" t="s">
        <v>85</v>
      </c>
      <c r="C95" s="230" t="s">
        <v>993</v>
      </c>
      <c r="D95" s="4" t="s">
        <v>83</v>
      </c>
      <c r="E95" s="4">
        <v>602648</v>
      </c>
      <c r="F95" s="4" t="s">
        <v>3</v>
      </c>
      <c r="G95" s="4" t="s">
        <v>8</v>
      </c>
      <c r="H95" s="4"/>
      <c r="I95" s="4" t="s">
        <v>15</v>
      </c>
      <c r="J95" s="6">
        <v>36768</v>
      </c>
      <c r="K95" s="4">
        <v>9521416699</v>
      </c>
      <c r="L95" s="4">
        <v>9928608670</v>
      </c>
      <c r="M95" s="4">
        <v>9024905892</v>
      </c>
      <c r="N95" s="24">
        <v>44846</v>
      </c>
      <c r="O95" s="24">
        <v>44846</v>
      </c>
      <c r="P95" s="12" t="s">
        <v>318</v>
      </c>
      <c r="Q95" s="63">
        <v>939212927478</v>
      </c>
      <c r="R95" s="77" t="s">
        <v>30</v>
      </c>
      <c r="S95" s="13" t="s">
        <v>489</v>
      </c>
      <c r="T95" s="13" t="s">
        <v>490</v>
      </c>
      <c r="U95" s="13" t="s">
        <v>484</v>
      </c>
      <c r="V95" s="13" t="s">
        <v>491</v>
      </c>
      <c r="W95" s="13" t="s">
        <v>492</v>
      </c>
      <c r="X95" s="13" t="s">
        <v>509</v>
      </c>
      <c r="Y95" s="13" t="s">
        <v>873</v>
      </c>
      <c r="Z95" s="13" t="s">
        <v>508</v>
      </c>
      <c r="AA95" s="88">
        <f>1743/2125*100</f>
        <v>82.023529411764713</v>
      </c>
      <c r="AB95" s="184" t="s">
        <v>924</v>
      </c>
      <c r="AC95" s="184" t="s">
        <v>891</v>
      </c>
      <c r="AD95" s="13"/>
      <c r="AE95" s="13"/>
      <c r="AF95" s="13"/>
      <c r="AG95" s="13"/>
      <c r="AH95" s="13"/>
      <c r="AI95" s="13"/>
      <c r="AJ95" s="13"/>
      <c r="AK95" s="13"/>
    </row>
    <row r="96" spans="1:37" s="47" customFormat="1" ht="17.25" customHeight="1" x14ac:dyDescent="0.25">
      <c r="A96" s="226">
        <v>92</v>
      </c>
      <c r="B96" s="4" t="s">
        <v>82</v>
      </c>
      <c r="C96" s="77" t="s">
        <v>81</v>
      </c>
      <c r="D96" s="4" t="s">
        <v>80</v>
      </c>
      <c r="E96" s="4">
        <v>601039</v>
      </c>
      <c r="F96" s="4" t="s">
        <v>3</v>
      </c>
      <c r="G96" s="4" t="s">
        <v>8</v>
      </c>
      <c r="H96" s="4" t="s">
        <v>16</v>
      </c>
      <c r="I96" s="4" t="s">
        <v>15</v>
      </c>
      <c r="J96" s="6">
        <v>37522</v>
      </c>
      <c r="K96" s="4">
        <v>9929940975</v>
      </c>
      <c r="L96" s="4">
        <v>8278664230</v>
      </c>
      <c r="M96" s="4">
        <v>9929940975</v>
      </c>
      <c r="N96" s="24">
        <v>44865</v>
      </c>
      <c r="O96" s="24">
        <v>44865</v>
      </c>
      <c r="P96" s="12" t="s">
        <v>318</v>
      </c>
      <c r="Q96" s="63">
        <v>244485287968</v>
      </c>
      <c r="R96" s="77" t="s">
        <v>30</v>
      </c>
      <c r="S96" s="13" t="s">
        <v>483</v>
      </c>
      <c r="T96" s="13" t="s">
        <v>484</v>
      </c>
      <c r="U96" s="13" t="s">
        <v>485</v>
      </c>
      <c r="V96" s="13" t="s">
        <v>483</v>
      </c>
      <c r="W96" s="13" t="s">
        <v>485</v>
      </c>
      <c r="X96" s="13" t="s">
        <v>702</v>
      </c>
      <c r="Y96" s="13" t="s">
        <v>873</v>
      </c>
      <c r="Z96" s="13" t="s">
        <v>589</v>
      </c>
      <c r="AA96" s="88">
        <f>1628/2125*100</f>
        <v>76.611764705882351</v>
      </c>
      <c r="AB96" s="184" t="s">
        <v>925</v>
      </c>
      <c r="AC96" s="184" t="s">
        <v>891</v>
      </c>
      <c r="AD96" s="13"/>
      <c r="AE96" s="13"/>
      <c r="AF96" s="13"/>
      <c r="AG96" s="13"/>
      <c r="AH96" s="13"/>
      <c r="AI96" s="13"/>
      <c r="AJ96" s="13"/>
      <c r="AK96" s="13"/>
    </row>
    <row r="97" spans="1:37" s="47" customFormat="1" ht="17.25" customHeight="1" x14ac:dyDescent="0.25">
      <c r="A97" s="226">
        <v>93</v>
      </c>
      <c r="B97" s="4" t="s">
        <v>283</v>
      </c>
      <c r="C97" s="77" t="s">
        <v>282</v>
      </c>
      <c r="D97" s="4" t="s">
        <v>281</v>
      </c>
      <c r="E97" s="4">
        <v>602854</v>
      </c>
      <c r="F97" s="4" t="s">
        <v>3</v>
      </c>
      <c r="G97" s="4" t="s">
        <v>49</v>
      </c>
      <c r="H97" s="4"/>
      <c r="I97" s="4" t="s">
        <v>15</v>
      </c>
      <c r="J97" s="6">
        <v>36896</v>
      </c>
      <c r="K97" s="4">
        <v>8209801275</v>
      </c>
      <c r="L97" s="4">
        <v>9602685075</v>
      </c>
      <c r="M97" s="4">
        <v>9649203023</v>
      </c>
      <c r="N97" s="24">
        <v>44852</v>
      </c>
      <c r="O97" s="24">
        <v>44852</v>
      </c>
      <c r="P97" s="12" t="s">
        <v>318</v>
      </c>
      <c r="Q97" s="63">
        <v>566920415526</v>
      </c>
      <c r="R97" s="77" t="s">
        <v>98</v>
      </c>
      <c r="S97" s="13" t="s">
        <v>480</v>
      </c>
      <c r="T97" s="13" t="s">
        <v>478</v>
      </c>
      <c r="U97" s="13" t="s">
        <v>479</v>
      </c>
      <c r="V97" s="13" t="s">
        <v>534</v>
      </c>
      <c r="W97" s="13" t="s">
        <v>720</v>
      </c>
      <c r="X97" s="13" t="s">
        <v>682</v>
      </c>
      <c r="Y97" s="13" t="s">
        <v>873</v>
      </c>
      <c r="Z97" s="13" t="s">
        <v>578</v>
      </c>
      <c r="AA97" s="88">
        <f>1104/1900*100</f>
        <v>58.10526315789474</v>
      </c>
      <c r="AB97" s="184" t="s">
        <v>933</v>
      </c>
      <c r="AC97" s="184" t="s">
        <v>891</v>
      </c>
      <c r="AD97" s="13"/>
      <c r="AE97" s="13"/>
      <c r="AF97" s="13"/>
      <c r="AG97" s="13"/>
      <c r="AH97" s="13"/>
      <c r="AI97" s="13"/>
      <c r="AJ97" s="13"/>
      <c r="AK97" s="13"/>
    </row>
    <row r="98" spans="1:37" s="47" customFormat="1" ht="17.25" customHeight="1" x14ac:dyDescent="0.25">
      <c r="A98" s="226">
        <v>94</v>
      </c>
      <c r="B98" s="4" t="s">
        <v>211</v>
      </c>
      <c r="C98" s="77" t="s">
        <v>210</v>
      </c>
      <c r="D98" s="4" t="s">
        <v>99</v>
      </c>
      <c r="E98" s="4">
        <v>574443</v>
      </c>
      <c r="F98" s="4" t="s">
        <v>3</v>
      </c>
      <c r="G98" s="4" t="s">
        <v>8</v>
      </c>
      <c r="H98" s="4"/>
      <c r="I98" s="4" t="s">
        <v>7</v>
      </c>
      <c r="J98" s="6">
        <v>37080</v>
      </c>
      <c r="K98" s="4">
        <v>8000295443</v>
      </c>
      <c r="L98" s="4">
        <v>9982554866</v>
      </c>
      <c r="M98" s="4">
        <v>9509552189</v>
      </c>
      <c r="N98" s="24">
        <v>44865</v>
      </c>
      <c r="O98" s="24">
        <v>44865</v>
      </c>
      <c r="P98" s="12" t="s">
        <v>318</v>
      </c>
      <c r="Q98" s="63">
        <v>654754874454</v>
      </c>
      <c r="R98" s="77" t="s">
        <v>98</v>
      </c>
      <c r="S98" s="13" t="s">
        <v>480</v>
      </c>
      <c r="T98" s="13" t="s">
        <v>500</v>
      </c>
      <c r="U98" s="13" t="s">
        <v>479</v>
      </c>
      <c r="V98" s="13" t="s">
        <v>534</v>
      </c>
      <c r="W98" s="13" t="s">
        <v>720</v>
      </c>
      <c r="X98" s="13" t="s">
        <v>705</v>
      </c>
      <c r="Y98" s="13" t="s">
        <v>876</v>
      </c>
      <c r="Z98" s="12" t="s">
        <v>704</v>
      </c>
      <c r="AA98" s="88">
        <f>1074/1900*100</f>
        <v>56.526315789473678</v>
      </c>
      <c r="AB98" s="184" t="s">
        <v>918</v>
      </c>
      <c r="AC98" s="184" t="s">
        <v>917</v>
      </c>
      <c r="AD98" s="13"/>
      <c r="AE98" s="13"/>
      <c r="AF98" s="13"/>
      <c r="AG98" s="13"/>
      <c r="AH98" s="13"/>
      <c r="AI98" s="13"/>
      <c r="AJ98" s="13"/>
      <c r="AK98" s="13"/>
    </row>
    <row r="99" spans="1:37" s="47" customFormat="1" ht="17.25" customHeight="1" x14ac:dyDescent="0.25">
      <c r="A99" s="226">
        <v>95</v>
      </c>
      <c r="B99" s="4" t="s">
        <v>365</v>
      </c>
      <c r="C99" s="77" t="s">
        <v>366</v>
      </c>
      <c r="D99" s="4" t="s">
        <v>367</v>
      </c>
      <c r="E99" s="4">
        <v>891580</v>
      </c>
      <c r="F99" s="4" t="s">
        <v>3</v>
      </c>
      <c r="G99" s="4" t="s">
        <v>8</v>
      </c>
      <c r="H99" s="4"/>
      <c r="I99" s="4" t="s">
        <v>7</v>
      </c>
      <c r="J99" s="6">
        <v>35888</v>
      </c>
      <c r="K99" s="4">
        <v>8503959578</v>
      </c>
      <c r="L99" s="4">
        <v>6378405745</v>
      </c>
      <c r="M99" s="4" t="s">
        <v>674</v>
      </c>
      <c r="N99" s="24">
        <v>44872</v>
      </c>
      <c r="O99" s="24">
        <v>44872</v>
      </c>
      <c r="P99" s="12" t="s">
        <v>455</v>
      </c>
      <c r="Q99" s="63">
        <v>306027153628</v>
      </c>
      <c r="R99" s="77" t="s">
        <v>98</v>
      </c>
      <c r="S99" s="13" t="s">
        <v>480</v>
      </c>
      <c r="T99" s="13" t="s">
        <v>517</v>
      </c>
      <c r="U99" s="13" t="s">
        <v>479</v>
      </c>
      <c r="V99" s="13" t="s">
        <v>534</v>
      </c>
      <c r="W99" s="13" t="s">
        <v>479</v>
      </c>
      <c r="X99" s="13" t="s">
        <v>642</v>
      </c>
      <c r="Y99" s="13" t="s">
        <v>882</v>
      </c>
      <c r="Z99" s="13" t="s">
        <v>605</v>
      </c>
      <c r="AA99" s="88">
        <f>920/1900*100</f>
        <v>48.421052631578945</v>
      </c>
      <c r="AB99" s="184" t="s">
        <v>913</v>
      </c>
      <c r="AC99" s="184" t="s">
        <v>891</v>
      </c>
      <c r="AD99" s="13"/>
      <c r="AE99" s="13"/>
      <c r="AF99" s="13"/>
      <c r="AG99" s="13"/>
      <c r="AH99" s="13"/>
      <c r="AI99" s="13"/>
      <c r="AJ99" s="13"/>
      <c r="AK99" s="13"/>
    </row>
    <row r="100" spans="1:37" s="47" customFormat="1" ht="17.25" customHeight="1" x14ac:dyDescent="0.25">
      <c r="A100" s="226">
        <v>96</v>
      </c>
      <c r="B100" s="4" t="s">
        <v>110</v>
      </c>
      <c r="C100" s="77" t="s">
        <v>109</v>
      </c>
      <c r="D100" s="4" t="s">
        <v>108</v>
      </c>
      <c r="E100" s="4">
        <v>867716</v>
      </c>
      <c r="F100" s="4" t="s">
        <v>3</v>
      </c>
      <c r="G100" s="4" t="s">
        <v>49</v>
      </c>
      <c r="H100" s="4"/>
      <c r="I100" s="4" t="s">
        <v>48</v>
      </c>
      <c r="J100" s="6">
        <v>34868</v>
      </c>
      <c r="K100" s="4">
        <v>9509104056</v>
      </c>
      <c r="L100" s="4">
        <v>9024119575</v>
      </c>
      <c r="M100" s="4">
        <v>8302780137</v>
      </c>
      <c r="N100" s="24">
        <v>44846</v>
      </c>
      <c r="O100" s="24">
        <v>44846</v>
      </c>
      <c r="P100" s="12" t="s">
        <v>318</v>
      </c>
      <c r="Q100" s="63">
        <v>958221263137</v>
      </c>
      <c r="R100" s="77" t="s">
        <v>98</v>
      </c>
      <c r="S100" s="13" t="s">
        <v>480</v>
      </c>
      <c r="T100" s="13" t="s">
        <v>479</v>
      </c>
      <c r="U100" s="13" t="s">
        <v>496</v>
      </c>
      <c r="V100" s="13" t="s">
        <v>534</v>
      </c>
      <c r="W100" s="13" t="s">
        <v>720</v>
      </c>
      <c r="X100" s="13" t="s">
        <v>497</v>
      </c>
      <c r="Y100" s="13" t="s">
        <v>878</v>
      </c>
      <c r="Z100" s="13" t="s">
        <v>498</v>
      </c>
      <c r="AA100" s="88">
        <f>1053/1900*100</f>
        <v>55.421052631578945</v>
      </c>
      <c r="AB100" s="184" t="s">
        <v>937</v>
      </c>
      <c r="AC100" s="184" t="s">
        <v>891</v>
      </c>
      <c r="AD100" s="13"/>
      <c r="AE100" s="13"/>
      <c r="AF100" s="13"/>
      <c r="AG100" s="13"/>
      <c r="AH100" s="13"/>
      <c r="AI100" s="13"/>
      <c r="AJ100" s="13"/>
      <c r="AK100" s="13"/>
    </row>
    <row r="101" spans="1:37" s="47" customFormat="1" ht="17.25" customHeight="1" x14ac:dyDescent="0.25">
      <c r="A101" s="226">
        <v>97</v>
      </c>
      <c r="B101" s="4" t="s">
        <v>297</v>
      </c>
      <c r="C101" s="77" t="s">
        <v>296</v>
      </c>
      <c r="D101" s="4" t="s">
        <v>295</v>
      </c>
      <c r="E101" s="4">
        <v>602869</v>
      </c>
      <c r="F101" s="4" t="s">
        <v>3</v>
      </c>
      <c r="G101" s="4" t="s">
        <v>2</v>
      </c>
      <c r="H101" s="4"/>
      <c r="I101" s="4" t="s">
        <v>15</v>
      </c>
      <c r="J101" s="6">
        <v>37282</v>
      </c>
      <c r="K101" s="4">
        <v>9462561612</v>
      </c>
      <c r="L101" s="4">
        <v>9653814822</v>
      </c>
      <c r="M101" s="4">
        <v>9460711386</v>
      </c>
      <c r="N101" s="24">
        <v>44845</v>
      </c>
      <c r="O101" s="24">
        <v>44845</v>
      </c>
      <c r="P101" s="12" t="s">
        <v>318</v>
      </c>
      <c r="Q101" s="63">
        <v>849399063638</v>
      </c>
      <c r="R101" s="77" t="s">
        <v>98</v>
      </c>
      <c r="S101" s="13" t="s">
        <v>517</v>
      </c>
      <c r="T101" s="13" t="s">
        <v>500</v>
      </c>
      <c r="U101" s="13" t="s">
        <v>478</v>
      </c>
      <c r="V101" s="13" t="s">
        <v>517</v>
      </c>
      <c r="W101" s="13" t="s">
        <v>720</v>
      </c>
      <c r="X101" s="13" t="s">
        <v>519</v>
      </c>
      <c r="Y101" s="13" t="s">
        <v>873</v>
      </c>
      <c r="Z101" s="13" t="s">
        <v>518</v>
      </c>
      <c r="AA101" s="88">
        <f>1384/1900*100</f>
        <v>72.84210526315789</v>
      </c>
      <c r="AB101" s="184" t="s">
        <v>899</v>
      </c>
      <c r="AC101" s="184" t="s">
        <v>891</v>
      </c>
      <c r="AD101" s="13"/>
      <c r="AE101" s="13"/>
      <c r="AF101" s="13"/>
      <c r="AG101" s="13"/>
      <c r="AH101" s="13"/>
      <c r="AI101" s="13"/>
      <c r="AJ101" s="13"/>
      <c r="AK101" s="13"/>
    </row>
    <row r="102" spans="1:37" s="47" customFormat="1" ht="17.25" customHeight="1" x14ac:dyDescent="0.25">
      <c r="A102" s="226">
        <v>98</v>
      </c>
      <c r="B102" s="4" t="s">
        <v>273</v>
      </c>
      <c r="C102" s="77" t="s">
        <v>272</v>
      </c>
      <c r="D102" s="4" t="s">
        <v>271</v>
      </c>
      <c r="E102" s="4">
        <v>600333</v>
      </c>
      <c r="F102" s="4" t="s">
        <v>3</v>
      </c>
      <c r="G102" s="4" t="s">
        <v>49</v>
      </c>
      <c r="H102" s="4"/>
      <c r="I102" s="4" t="s">
        <v>15</v>
      </c>
      <c r="J102" s="6">
        <v>37600</v>
      </c>
      <c r="K102" s="4">
        <v>9660414128</v>
      </c>
      <c r="L102" s="4">
        <v>6378822059</v>
      </c>
      <c r="M102" s="4">
        <v>8302065823</v>
      </c>
      <c r="N102" s="24">
        <v>44849</v>
      </c>
      <c r="O102" s="24">
        <v>44849</v>
      </c>
      <c r="P102" s="12" t="s">
        <v>318</v>
      </c>
      <c r="Q102" s="63">
        <v>618692577787</v>
      </c>
      <c r="R102" s="77" t="s">
        <v>98</v>
      </c>
      <c r="S102" s="13" t="s">
        <v>480</v>
      </c>
      <c r="T102" s="13" t="s">
        <v>478</v>
      </c>
      <c r="U102" s="13" t="s">
        <v>479</v>
      </c>
      <c r="V102" s="13" t="s">
        <v>534</v>
      </c>
      <c r="W102" s="13" t="s">
        <v>720</v>
      </c>
      <c r="X102" s="13" t="s">
        <v>545</v>
      </c>
      <c r="Y102" s="13" t="s">
        <v>873</v>
      </c>
      <c r="Z102" s="13" t="s">
        <v>546</v>
      </c>
      <c r="AA102" s="88">
        <f>1379/1900*100</f>
        <v>72.578947368421055</v>
      </c>
      <c r="AB102" s="184" t="s">
        <v>938</v>
      </c>
      <c r="AC102" s="184" t="s">
        <v>891</v>
      </c>
      <c r="AD102" s="13"/>
      <c r="AE102" s="13"/>
      <c r="AF102" s="13"/>
      <c r="AG102" s="13"/>
      <c r="AH102" s="13"/>
      <c r="AI102" s="13"/>
      <c r="AJ102" s="13"/>
      <c r="AK102" s="13"/>
    </row>
    <row r="103" spans="1:37" s="47" customFormat="1" ht="17.25" customHeight="1" x14ac:dyDescent="0.25">
      <c r="A103" s="226">
        <v>99</v>
      </c>
      <c r="B103" s="4" t="s">
        <v>55</v>
      </c>
      <c r="C103" s="77" t="s">
        <v>54</v>
      </c>
      <c r="D103" s="4" t="s">
        <v>53</v>
      </c>
      <c r="E103" s="4">
        <v>602032</v>
      </c>
      <c r="F103" s="4" t="s">
        <v>3</v>
      </c>
      <c r="G103" s="4" t="s">
        <v>49</v>
      </c>
      <c r="H103" s="4"/>
      <c r="I103" s="4" t="s">
        <v>48</v>
      </c>
      <c r="J103" s="6">
        <v>36607</v>
      </c>
      <c r="K103" s="4">
        <v>9784642315</v>
      </c>
      <c r="L103" s="4">
        <v>6378439460</v>
      </c>
      <c r="M103" s="4">
        <v>7627050326</v>
      </c>
      <c r="N103" s="24">
        <v>44847</v>
      </c>
      <c r="O103" s="24">
        <v>44847</v>
      </c>
      <c r="P103" s="12" t="s">
        <v>318</v>
      </c>
      <c r="Q103" s="63">
        <v>297924112757</v>
      </c>
      <c r="R103" s="77" t="s">
        <v>30</v>
      </c>
      <c r="S103" s="13" t="s">
        <v>483</v>
      </c>
      <c r="T103" s="13" t="s">
        <v>485</v>
      </c>
      <c r="U103" s="13" t="s">
        <v>725</v>
      </c>
      <c r="V103" s="13" t="s">
        <v>483</v>
      </c>
      <c r="W103" s="13" t="s">
        <v>485</v>
      </c>
      <c r="X103" s="13" t="s">
        <v>465</v>
      </c>
      <c r="Y103" s="13" t="s">
        <v>873</v>
      </c>
      <c r="Z103" s="13" t="s">
        <v>473</v>
      </c>
      <c r="AA103" s="74">
        <f>1439/2125*100</f>
        <v>67.71764705882353</v>
      </c>
      <c r="AB103" s="184" t="s">
        <v>892</v>
      </c>
      <c r="AC103" s="184" t="s">
        <v>891</v>
      </c>
      <c r="AD103" s="4"/>
      <c r="AE103" s="4"/>
      <c r="AF103" s="4"/>
      <c r="AG103" s="6"/>
      <c r="AH103" s="4"/>
      <c r="AI103" s="13"/>
      <c r="AJ103" s="13"/>
      <c r="AK103" s="13"/>
    </row>
    <row r="104" spans="1:37" s="47" customFormat="1" ht="17.25" customHeight="1" x14ac:dyDescent="0.25">
      <c r="A104" s="226">
        <v>100</v>
      </c>
      <c r="B104" s="4" t="s">
        <v>241</v>
      </c>
      <c r="C104" s="77" t="s">
        <v>240</v>
      </c>
      <c r="D104" s="4" t="s">
        <v>239</v>
      </c>
      <c r="E104" s="4">
        <v>600965</v>
      </c>
      <c r="F104" s="4" t="s">
        <v>3</v>
      </c>
      <c r="G104" s="4" t="s">
        <v>17</v>
      </c>
      <c r="H104" s="4"/>
      <c r="I104" s="4" t="s">
        <v>15</v>
      </c>
      <c r="J104" s="6">
        <v>31051</v>
      </c>
      <c r="K104" s="4">
        <v>9829319843</v>
      </c>
      <c r="L104" s="4">
        <v>9079820028</v>
      </c>
      <c r="M104" s="4">
        <v>9587327364</v>
      </c>
      <c r="N104" s="24">
        <v>44849</v>
      </c>
      <c r="O104" s="24">
        <v>44849</v>
      </c>
      <c r="P104" s="12" t="s">
        <v>318</v>
      </c>
      <c r="Q104" s="63">
        <v>414463415744</v>
      </c>
      <c r="R104" s="77" t="s">
        <v>98</v>
      </c>
      <c r="S104" s="13" t="s">
        <v>480</v>
      </c>
      <c r="T104" s="13" t="s">
        <v>478</v>
      </c>
      <c r="U104" s="13" t="s">
        <v>479</v>
      </c>
      <c r="V104" s="13" t="s">
        <v>534</v>
      </c>
      <c r="W104" s="13" t="s">
        <v>478</v>
      </c>
      <c r="X104" s="13" t="s">
        <v>680</v>
      </c>
      <c r="Y104" s="13" t="s">
        <v>873</v>
      </c>
      <c r="Z104" s="13" t="s">
        <v>575</v>
      </c>
      <c r="AA104" s="88">
        <f>805/1800*100</f>
        <v>44.722222222222221</v>
      </c>
      <c r="AB104" s="184" t="s">
        <v>892</v>
      </c>
      <c r="AC104" s="184" t="s">
        <v>891</v>
      </c>
      <c r="AD104" s="13"/>
      <c r="AE104" s="13"/>
      <c r="AF104" s="13"/>
      <c r="AG104" s="13"/>
      <c r="AH104" s="13"/>
      <c r="AI104" s="13"/>
      <c r="AJ104" s="13"/>
      <c r="AK104" s="13"/>
    </row>
    <row r="143" spans="1:5" s="44" customFormat="1" x14ac:dyDescent="0.25">
      <c r="A143" s="234" t="s">
        <v>311</v>
      </c>
      <c r="B143" s="234"/>
      <c r="C143" s="234"/>
      <c r="D143" s="234"/>
      <c r="E143" s="234"/>
    </row>
    <row r="144" spans="1:5" s="44" customFormat="1" x14ac:dyDescent="0.25">
      <c r="A144" s="234" t="s">
        <v>322</v>
      </c>
      <c r="B144" s="234"/>
      <c r="C144" s="234"/>
      <c r="D144" s="234"/>
      <c r="E144" s="234"/>
    </row>
    <row r="145" spans="1:11" s="44" customFormat="1" ht="22.5" x14ac:dyDescent="0.25">
      <c r="A145" s="4" t="s">
        <v>323</v>
      </c>
      <c r="B145" s="4" t="s">
        <v>308</v>
      </c>
      <c r="C145" s="4" t="s">
        <v>324</v>
      </c>
      <c r="D145" s="4" t="s">
        <v>307</v>
      </c>
      <c r="E145" s="4" t="s">
        <v>306</v>
      </c>
    </row>
    <row r="146" spans="1:11" s="44" customFormat="1" ht="22.5" x14ac:dyDescent="0.25">
      <c r="A146" s="4">
        <v>1</v>
      </c>
      <c r="B146" s="22">
        <v>890713</v>
      </c>
      <c r="C146" s="48" t="s">
        <v>325</v>
      </c>
      <c r="D146" s="4" t="s">
        <v>734</v>
      </c>
      <c r="E146" s="4" t="s">
        <v>735</v>
      </c>
    </row>
    <row r="149" spans="1:11" x14ac:dyDescent="0.25">
      <c r="A149" s="234" t="s">
        <v>311</v>
      </c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</row>
    <row r="150" spans="1:11" x14ac:dyDescent="0.25">
      <c r="A150" s="234" t="s">
        <v>310</v>
      </c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</row>
    <row r="151" spans="1:11" ht="22.5" x14ac:dyDescent="0.25">
      <c r="A151" s="4" t="s">
        <v>309</v>
      </c>
      <c r="B151" s="4" t="s">
        <v>308</v>
      </c>
      <c r="C151" s="4" t="s">
        <v>307</v>
      </c>
      <c r="D151" s="4" t="s">
        <v>306</v>
      </c>
      <c r="E151" s="4" t="s">
        <v>305</v>
      </c>
      <c r="F151" s="4" t="s">
        <v>303</v>
      </c>
      <c r="G151" s="4" t="s">
        <v>302</v>
      </c>
      <c r="H151" s="4" t="s">
        <v>301</v>
      </c>
      <c r="I151" s="4" t="s">
        <v>300</v>
      </c>
      <c r="J151" s="4" t="s">
        <v>299</v>
      </c>
      <c r="K151" s="4" t="s">
        <v>298</v>
      </c>
    </row>
    <row r="152" spans="1:11" ht="22.5" x14ac:dyDescent="0.25">
      <c r="A152" s="4">
        <v>1</v>
      </c>
      <c r="B152" s="4">
        <v>890713</v>
      </c>
      <c r="C152" s="4" t="s">
        <v>734</v>
      </c>
      <c r="D152" s="4" t="s">
        <v>735</v>
      </c>
      <c r="E152" s="4" t="s">
        <v>736</v>
      </c>
      <c r="F152" s="4" t="s">
        <v>37</v>
      </c>
      <c r="G152" s="4"/>
      <c r="H152" s="4" t="s">
        <v>41</v>
      </c>
      <c r="I152" s="6">
        <v>36065</v>
      </c>
      <c r="J152" s="4">
        <v>7297048854</v>
      </c>
      <c r="K152" s="4" t="s">
        <v>98</v>
      </c>
    </row>
  </sheetData>
  <mergeCells count="8">
    <mergeCell ref="A150:K150"/>
    <mergeCell ref="A1:N1"/>
    <mergeCell ref="A2:N2"/>
    <mergeCell ref="S4:U4"/>
    <mergeCell ref="V4:W4"/>
    <mergeCell ref="A143:E143"/>
    <mergeCell ref="A144:E144"/>
    <mergeCell ref="A149:K149"/>
  </mergeCells>
  <pageMargins left="0.47" right="0.2" top="0.28000000000000003" bottom="0.3" header="0.3" footer="0.3"/>
  <pageSetup paperSize="9" scale="9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F5" sqref="F5"/>
    </sheetView>
  </sheetViews>
  <sheetFormatPr defaultRowHeight="15" x14ac:dyDescent="0.25"/>
  <cols>
    <col min="1" max="1" width="4.42578125" style="3" bestFit="1" customWidth="1"/>
    <col min="2" max="2" width="25.7109375" style="1" customWidth="1"/>
    <col min="3" max="3" width="27.5703125" bestFit="1" customWidth="1"/>
    <col min="4" max="4" width="10" style="1" customWidth="1"/>
    <col min="5" max="5" width="8.5703125" customWidth="1"/>
    <col min="8" max="8" width="12.42578125" customWidth="1"/>
    <col min="9" max="9" width="17.140625" customWidth="1"/>
  </cols>
  <sheetData>
    <row r="1" spans="1:4" x14ac:dyDescent="0.25">
      <c r="A1" s="238" t="s">
        <v>750</v>
      </c>
      <c r="B1" s="239"/>
      <c r="C1" s="239"/>
    </row>
    <row r="2" spans="1:4" x14ac:dyDescent="0.25">
      <c r="A2" s="240" t="s">
        <v>313</v>
      </c>
      <c r="B2" s="240"/>
      <c r="C2" s="240"/>
    </row>
    <row r="3" spans="1:4" ht="15.75" x14ac:dyDescent="0.25">
      <c r="B3" s="65" t="s">
        <v>320</v>
      </c>
    </row>
    <row r="4" spans="1:4" ht="25.5" customHeight="1" x14ac:dyDescent="0.25">
      <c r="A4" s="231" t="s">
        <v>309</v>
      </c>
      <c r="B4" s="4" t="s">
        <v>307</v>
      </c>
      <c r="C4" s="4" t="s">
        <v>306</v>
      </c>
      <c r="D4" s="232" t="s">
        <v>995</v>
      </c>
    </row>
    <row r="5" spans="1:4" x14ac:dyDescent="0.25">
      <c r="A5" s="231">
        <v>1</v>
      </c>
      <c r="B5" s="160" t="s">
        <v>388</v>
      </c>
      <c r="C5" s="4" t="s">
        <v>389</v>
      </c>
      <c r="D5" s="73">
        <f>1155/1650*100</f>
        <v>70</v>
      </c>
    </row>
    <row r="6" spans="1:4" x14ac:dyDescent="0.25">
      <c r="A6" s="231">
        <v>2</v>
      </c>
      <c r="B6" s="160" t="s">
        <v>374</v>
      </c>
      <c r="C6" s="4" t="s">
        <v>375</v>
      </c>
      <c r="D6" s="73">
        <f>1085/1900*100</f>
        <v>57.10526315789474</v>
      </c>
    </row>
    <row r="7" spans="1:4" x14ac:dyDescent="0.25">
      <c r="A7" s="231">
        <v>3</v>
      </c>
      <c r="B7" s="160" t="s">
        <v>220</v>
      </c>
      <c r="C7" s="4" t="s">
        <v>219</v>
      </c>
      <c r="D7" s="73">
        <f>1050/1900*100</f>
        <v>55.26315789473685</v>
      </c>
    </row>
    <row r="8" spans="1:4" x14ac:dyDescent="0.25">
      <c r="A8" s="231">
        <v>4</v>
      </c>
      <c r="B8" s="160" t="s">
        <v>380</v>
      </c>
      <c r="C8" s="4" t="s">
        <v>381</v>
      </c>
      <c r="D8" s="73">
        <f>824/1800*100</f>
        <v>45.777777777777779</v>
      </c>
    </row>
    <row r="9" spans="1:4" x14ac:dyDescent="0.25">
      <c r="A9" s="231">
        <v>5</v>
      </c>
      <c r="B9" s="160" t="s">
        <v>415</v>
      </c>
      <c r="C9" s="4" t="s">
        <v>416</v>
      </c>
      <c r="D9" s="73">
        <f>1114/2025*100</f>
        <v>55.012345679012341</v>
      </c>
    </row>
    <row r="10" spans="1:4" x14ac:dyDescent="0.25">
      <c r="A10" s="231">
        <v>6</v>
      </c>
      <c r="B10" s="160" t="s">
        <v>91</v>
      </c>
      <c r="C10" s="4" t="s">
        <v>90</v>
      </c>
      <c r="D10" s="73">
        <f>1315/2125*100</f>
        <v>61.882352941176464</v>
      </c>
    </row>
    <row r="11" spans="1:4" x14ac:dyDescent="0.25">
      <c r="A11" s="231">
        <v>7</v>
      </c>
      <c r="B11" s="160" t="s">
        <v>394</v>
      </c>
      <c r="C11" s="4" t="s">
        <v>395</v>
      </c>
      <c r="D11" s="73">
        <f>1454/2125*100</f>
        <v>68.423529411764704</v>
      </c>
    </row>
    <row r="12" spans="1:4" x14ac:dyDescent="0.25">
      <c r="A12" s="231">
        <v>8</v>
      </c>
      <c r="B12" s="160" t="s">
        <v>846</v>
      </c>
      <c r="C12" s="4" t="s">
        <v>252</v>
      </c>
      <c r="D12" s="73">
        <f>996/1900*100</f>
        <v>52.421052631578945</v>
      </c>
    </row>
    <row r="13" spans="1:4" x14ac:dyDescent="0.25">
      <c r="A13" s="231">
        <v>9</v>
      </c>
      <c r="B13" s="160" t="s">
        <v>371</v>
      </c>
      <c r="C13" s="4" t="s">
        <v>372</v>
      </c>
      <c r="D13" s="73">
        <f>899/1900*100</f>
        <v>47.315789473684212</v>
      </c>
    </row>
    <row r="14" spans="1:4" x14ac:dyDescent="0.25">
      <c r="A14" s="231">
        <v>10</v>
      </c>
      <c r="B14" s="160" t="s">
        <v>232</v>
      </c>
      <c r="C14" s="4" t="s">
        <v>231</v>
      </c>
      <c r="D14" s="73">
        <f>980/1800*100</f>
        <v>54.444444444444443</v>
      </c>
    </row>
    <row r="15" spans="1:4" x14ac:dyDescent="0.25">
      <c r="A15" s="231">
        <v>11</v>
      </c>
      <c r="B15" s="160" t="s">
        <v>350</v>
      </c>
      <c r="C15" s="4" t="s">
        <v>351</v>
      </c>
      <c r="D15" s="73">
        <f>1027/1800*100</f>
        <v>57.055555555555557</v>
      </c>
    </row>
    <row r="16" spans="1:4" x14ac:dyDescent="0.25">
      <c r="A16" s="231">
        <v>12</v>
      </c>
      <c r="B16" s="160" t="s">
        <v>403</v>
      </c>
      <c r="C16" s="4" t="s">
        <v>404</v>
      </c>
      <c r="D16" s="73">
        <f>1439/2125*100</f>
        <v>67.71764705882353</v>
      </c>
    </row>
    <row r="17" spans="1:4" x14ac:dyDescent="0.25">
      <c r="A17" s="231">
        <v>13</v>
      </c>
      <c r="B17" s="160" t="s">
        <v>125</v>
      </c>
      <c r="C17" s="4" t="s">
        <v>124</v>
      </c>
      <c r="D17" s="73">
        <f>1100/1800*100</f>
        <v>61.111111111111114</v>
      </c>
    </row>
    <row r="18" spans="1:4" x14ac:dyDescent="0.25">
      <c r="A18" s="231">
        <v>14</v>
      </c>
      <c r="B18" s="160" t="s">
        <v>397</v>
      </c>
      <c r="C18" s="4" t="s">
        <v>398</v>
      </c>
      <c r="D18" s="73">
        <f>1365/2125*100</f>
        <v>64.235294117647058</v>
      </c>
    </row>
    <row r="19" spans="1:4" ht="22.5" x14ac:dyDescent="0.25">
      <c r="A19" s="231">
        <v>15</v>
      </c>
      <c r="B19" s="160" t="s">
        <v>222</v>
      </c>
      <c r="C19" s="4" t="s">
        <v>221</v>
      </c>
      <c r="D19" s="73">
        <f>1111/1900*100</f>
        <v>58.473684210526308</v>
      </c>
    </row>
    <row r="20" spans="1:4" x14ac:dyDescent="0.25">
      <c r="A20" s="231">
        <v>16</v>
      </c>
      <c r="B20" s="160" t="s">
        <v>26</v>
      </c>
      <c r="C20" s="4" t="s">
        <v>25</v>
      </c>
      <c r="D20" s="73">
        <f>1421/2100*100</f>
        <v>67.666666666666657</v>
      </c>
    </row>
    <row r="21" spans="1:4" x14ac:dyDescent="0.25">
      <c r="A21" s="231">
        <v>17</v>
      </c>
      <c r="B21" s="160" t="s">
        <v>47</v>
      </c>
      <c r="C21" s="4" t="s">
        <v>46</v>
      </c>
      <c r="D21" s="73">
        <f>1600/2125*100</f>
        <v>75.294117647058826</v>
      </c>
    </row>
    <row r="22" spans="1:4" x14ac:dyDescent="0.25">
      <c r="A22" s="231">
        <v>18</v>
      </c>
      <c r="B22" s="160" t="s">
        <v>729</v>
      </c>
      <c r="C22" s="4" t="s">
        <v>369</v>
      </c>
      <c r="D22" s="73">
        <f>1104/1900*100</f>
        <v>58.10526315789474</v>
      </c>
    </row>
    <row r="23" spans="1:4" x14ac:dyDescent="0.25">
      <c r="A23" s="231">
        <v>19</v>
      </c>
      <c r="B23" s="160" t="s">
        <v>749</v>
      </c>
      <c r="C23" s="4" t="s">
        <v>732</v>
      </c>
      <c r="D23" s="73">
        <f>1106/1800*100</f>
        <v>61.444444444444443</v>
      </c>
    </row>
    <row r="24" spans="1:4" x14ac:dyDescent="0.25">
      <c r="A24" s="231">
        <v>20</v>
      </c>
      <c r="B24" s="160" t="s">
        <v>263</v>
      </c>
      <c r="C24" s="4" t="s">
        <v>187</v>
      </c>
      <c r="D24" s="73">
        <f>1170/1900*100</f>
        <v>61.578947368421055</v>
      </c>
    </row>
    <row r="25" spans="1:4" x14ac:dyDescent="0.25">
      <c r="A25" s="231">
        <v>21</v>
      </c>
      <c r="B25" s="160" t="s">
        <v>165</v>
      </c>
      <c r="C25" s="4" t="s">
        <v>164</v>
      </c>
      <c r="D25" s="73">
        <f>893/1800*100</f>
        <v>49.611111111111114</v>
      </c>
    </row>
    <row r="26" spans="1:4" x14ac:dyDescent="0.25">
      <c r="A26" s="231">
        <v>22</v>
      </c>
      <c r="B26" s="160" t="s">
        <v>377</v>
      </c>
      <c r="C26" s="4" t="s">
        <v>378</v>
      </c>
      <c r="D26" s="73">
        <f>1200/1900*100</f>
        <v>63.157894736842103</v>
      </c>
    </row>
    <row r="27" spans="1:4" x14ac:dyDescent="0.25">
      <c r="A27" s="231">
        <v>23</v>
      </c>
      <c r="B27" s="160" t="s">
        <v>14</v>
      </c>
      <c r="C27" s="4" t="s">
        <v>13</v>
      </c>
      <c r="D27" s="73">
        <f>1260/2100*100</f>
        <v>60</v>
      </c>
    </row>
    <row r="28" spans="1:4" x14ac:dyDescent="0.25">
      <c r="A28" s="231">
        <v>24</v>
      </c>
      <c r="B28" s="160" t="s">
        <v>203</v>
      </c>
      <c r="C28" s="4" t="s">
        <v>202</v>
      </c>
      <c r="D28" s="73">
        <f>1007/1900*100</f>
        <v>53</v>
      </c>
    </row>
    <row r="29" spans="1:4" x14ac:dyDescent="0.25">
      <c r="A29" s="231">
        <v>25</v>
      </c>
      <c r="B29" s="160" t="s">
        <v>133</v>
      </c>
      <c r="C29" s="4" t="s">
        <v>132</v>
      </c>
      <c r="D29" s="73">
        <f>1232/1800*100</f>
        <v>68.444444444444443</v>
      </c>
    </row>
    <row r="30" spans="1:4" x14ac:dyDescent="0.25">
      <c r="A30" s="231">
        <v>26</v>
      </c>
      <c r="B30" s="160" t="s">
        <v>383</v>
      </c>
      <c r="C30" s="4" t="s">
        <v>384</v>
      </c>
      <c r="D30" s="73">
        <f>1036/1900*100</f>
        <v>54.526315789473692</v>
      </c>
    </row>
    <row r="31" spans="1:4" x14ac:dyDescent="0.25">
      <c r="A31" s="231">
        <v>27</v>
      </c>
      <c r="B31" s="160" t="s">
        <v>94</v>
      </c>
      <c r="C31" s="4" t="s">
        <v>93</v>
      </c>
      <c r="D31" s="73">
        <f>1845/2125*100</f>
        <v>86.82352941176471</v>
      </c>
    </row>
    <row r="32" spans="1:4" x14ac:dyDescent="0.25">
      <c r="A32" s="231">
        <v>28</v>
      </c>
      <c r="B32" s="160" t="s">
        <v>224</v>
      </c>
      <c r="C32" s="4" t="s">
        <v>25</v>
      </c>
      <c r="D32" s="73">
        <f>1523/1900*100</f>
        <v>80.15789473684211</v>
      </c>
    </row>
    <row r="33" spans="1:4" x14ac:dyDescent="0.25">
      <c r="A33" s="231">
        <v>29</v>
      </c>
      <c r="B33" s="160" t="s">
        <v>176</v>
      </c>
      <c r="C33" s="4" t="s">
        <v>175</v>
      </c>
      <c r="D33" s="73">
        <f>1172/1900*100</f>
        <v>61.684210526315788</v>
      </c>
    </row>
    <row r="34" spans="1:4" x14ac:dyDescent="0.25">
      <c r="A34" s="231">
        <v>30</v>
      </c>
      <c r="B34" s="160" t="s">
        <v>151</v>
      </c>
      <c r="C34" s="4" t="s">
        <v>150</v>
      </c>
      <c r="D34" s="73">
        <f>1050/1900*100</f>
        <v>55.26315789473685</v>
      </c>
    </row>
    <row r="35" spans="1:4" x14ac:dyDescent="0.25">
      <c r="A35" s="231">
        <v>31</v>
      </c>
      <c r="B35" s="160" t="s">
        <v>131</v>
      </c>
      <c r="C35" s="4" t="s">
        <v>130</v>
      </c>
      <c r="D35" s="73">
        <f>1068/1900*100</f>
        <v>56.21052631578948</v>
      </c>
    </row>
    <row r="36" spans="1:4" x14ac:dyDescent="0.25">
      <c r="A36" s="231">
        <v>32</v>
      </c>
      <c r="B36" s="160" t="s">
        <v>400</v>
      </c>
      <c r="C36" s="4" t="s">
        <v>401</v>
      </c>
      <c r="D36" s="73">
        <f>1140/2125*100</f>
        <v>53.647058823529413</v>
      </c>
    </row>
    <row r="37" spans="1:4" x14ac:dyDescent="0.25">
      <c r="A37" s="231">
        <v>33</v>
      </c>
      <c r="B37" s="160" t="s">
        <v>249</v>
      </c>
      <c r="C37" s="4" t="s">
        <v>248</v>
      </c>
      <c r="D37" s="73">
        <f>1107/1900*100</f>
        <v>58.263157894736835</v>
      </c>
    </row>
    <row r="38" spans="1:4" x14ac:dyDescent="0.25">
      <c r="A38" s="231">
        <v>34</v>
      </c>
      <c r="B38" s="160" t="s">
        <v>170</v>
      </c>
      <c r="C38" s="4" t="s">
        <v>169</v>
      </c>
      <c r="D38" s="73">
        <f>1188/1900*100</f>
        <v>62.526315789473685</v>
      </c>
    </row>
    <row r="39" spans="1:4" x14ac:dyDescent="0.25">
      <c r="A39" s="231">
        <v>35</v>
      </c>
      <c r="B39" s="160" t="s">
        <v>986</v>
      </c>
      <c r="C39" s="4" t="s">
        <v>51</v>
      </c>
      <c r="D39" s="73">
        <f>1684/2125*100</f>
        <v>79.247058823529414</v>
      </c>
    </row>
    <row r="40" spans="1:4" x14ac:dyDescent="0.25">
      <c r="A40" s="231">
        <v>36</v>
      </c>
      <c r="B40" s="160" t="s">
        <v>386</v>
      </c>
      <c r="C40" s="4" t="s">
        <v>25</v>
      </c>
      <c r="D40" s="73">
        <f>928/1900*100</f>
        <v>48.84210526315789</v>
      </c>
    </row>
    <row r="41" spans="1:4" x14ac:dyDescent="0.25">
      <c r="A41" s="231">
        <v>37</v>
      </c>
      <c r="B41" s="160" t="s">
        <v>244</v>
      </c>
      <c r="C41" s="4" t="s">
        <v>243</v>
      </c>
      <c r="D41" s="73">
        <f>1000/1900*100</f>
        <v>52.631578947368418</v>
      </c>
    </row>
    <row r="42" spans="1:4" x14ac:dyDescent="0.25">
      <c r="A42" s="231">
        <v>38</v>
      </c>
      <c r="B42" s="160" t="s">
        <v>257</v>
      </c>
      <c r="C42" s="4" t="s">
        <v>256</v>
      </c>
      <c r="D42" s="73">
        <f>935/1900*100</f>
        <v>49.210526315789473</v>
      </c>
    </row>
    <row r="43" spans="1:4" x14ac:dyDescent="0.25">
      <c r="A43" s="231">
        <v>39</v>
      </c>
      <c r="B43" s="160" t="s">
        <v>260</v>
      </c>
      <c r="C43" s="4" t="s">
        <v>259</v>
      </c>
      <c r="D43" s="73">
        <f>1123/1900*100</f>
        <v>59.10526315789474</v>
      </c>
    </row>
    <row r="44" spans="1:4" x14ac:dyDescent="0.25">
      <c r="A44" s="231">
        <v>40</v>
      </c>
      <c r="B44" s="160" t="s">
        <v>358</v>
      </c>
      <c r="C44" s="4" t="s">
        <v>359</v>
      </c>
      <c r="D44" s="73">
        <f>1124/1800*100</f>
        <v>62.44444444444445</v>
      </c>
    </row>
    <row r="45" spans="1:4" x14ac:dyDescent="0.25">
      <c r="A45" s="231">
        <v>41</v>
      </c>
      <c r="B45" s="160" t="s">
        <v>154</v>
      </c>
      <c r="C45" s="4" t="s">
        <v>153</v>
      </c>
      <c r="D45" s="73">
        <f>1347/1900*100</f>
        <v>70.89473684210526</v>
      </c>
    </row>
    <row r="46" spans="1:4" x14ac:dyDescent="0.25">
      <c r="A46" s="231">
        <v>42</v>
      </c>
      <c r="B46" s="160" t="s">
        <v>285</v>
      </c>
      <c r="C46" s="4" t="s">
        <v>246</v>
      </c>
      <c r="D46" s="73">
        <f>1397/1900*100</f>
        <v>73.526315789473685</v>
      </c>
    </row>
    <row r="47" spans="1:4" x14ac:dyDescent="0.25">
      <c r="A47" s="231">
        <v>43</v>
      </c>
      <c r="B47" s="160" t="s">
        <v>70</v>
      </c>
      <c r="C47" s="4" t="s">
        <v>69</v>
      </c>
      <c r="D47" s="73">
        <f>1609/2025*100</f>
        <v>79.456790123456784</v>
      </c>
    </row>
    <row r="48" spans="1:4" x14ac:dyDescent="0.25">
      <c r="A48" s="231">
        <v>44</v>
      </c>
      <c r="B48" s="160" t="s">
        <v>424</v>
      </c>
      <c r="C48" s="4" t="s">
        <v>425</v>
      </c>
      <c r="D48" s="73">
        <f>1401/2100*100</f>
        <v>66.714285714285708</v>
      </c>
    </row>
    <row r="49" spans="1:4" x14ac:dyDescent="0.25">
      <c r="A49" s="231">
        <v>45</v>
      </c>
      <c r="B49" s="160" t="s">
        <v>391</v>
      </c>
      <c r="C49" s="4" t="s">
        <v>392</v>
      </c>
      <c r="D49" s="73">
        <f>1678/2125*100</f>
        <v>78.964705882352931</v>
      </c>
    </row>
    <row r="50" spans="1:4" x14ac:dyDescent="0.25">
      <c r="A50" s="231">
        <v>46</v>
      </c>
      <c r="B50" s="160" t="s">
        <v>988</v>
      </c>
      <c r="C50" s="4" t="s">
        <v>96</v>
      </c>
      <c r="D50" s="73">
        <f>1056/2025*100</f>
        <v>52.148148148148145</v>
      </c>
    </row>
    <row r="51" spans="1:4" x14ac:dyDescent="0.25">
      <c r="A51" s="231">
        <v>47</v>
      </c>
      <c r="B51" s="160" t="s">
        <v>748</v>
      </c>
      <c r="C51" s="4" t="s">
        <v>738</v>
      </c>
      <c r="D51" s="73">
        <f>1056/2025*100</f>
        <v>52.148148148148145</v>
      </c>
    </row>
    <row r="52" spans="1:4" x14ac:dyDescent="0.25">
      <c r="A52" s="231">
        <v>48</v>
      </c>
      <c r="B52" s="160" t="s">
        <v>79</v>
      </c>
      <c r="C52" s="4" t="s">
        <v>78</v>
      </c>
      <c r="D52" s="73">
        <f>1789/2125*100</f>
        <v>84.188235294117646</v>
      </c>
    </row>
    <row r="53" spans="1:4" x14ac:dyDescent="0.25">
      <c r="A53" s="231">
        <v>49</v>
      </c>
      <c r="B53" s="160" t="s">
        <v>278</v>
      </c>
      <c r="C53" s="4" t="s">
        <v>277</v>
      </c>
      <c r="D53" s="73">
        <f>1341/1900*100</f>
        <v>70.578947368421055</v>
      </c>
    </row>
    <row r="54" spans="1:4" x14ac:dyDescent="0.25">
      <c r="A54" s="231">
        <v>50</v>
      </c>
      <c r="B54" s="160" t="s">
        <v>209</v>
      </c>
      <c r="C54" s="4" t="s">
        <v>208</v>
      </c>
      <c r="D54" s="73">
        <f>916/1900*100</f>
        <v>48.210526315789473</v>
      </c>
    </row>
    <row r="55" spans="1:4" x14ac:dyDescent="0.25">
      <c r="A55" s="231">
        <v>51</v>
      </c>
      <c r="B55" s="160" t="s">
        <v>139</v>
      </c>
      <c r="C55" s="4" t="s">
        <v>138</v>
      </c>
      <c r="D55" s="73">
        <f>1103/1800*100</f>
        <v>61.277777777777779</v>
      </c>
    </row>
    <row r="56" spans="1:4" x14ac:dyDescent="0.25">
      <c r="A56" s="231">
        <v>52</v>
      </c>
      <c r="B56" s="160" t="s">
        <v>29</v>
      </c>
      <c r="C56" s="4" t="s">
        <v>28</v>
      </c>
      <c r="D56" s="73">
        <f>1636/2100*100</f>
        <v>77.904761904761912</v>
      </c>
    </row>
    <row r="57" spans="1:4" x14ac:dyDescent="0.25">
      <c r="A57" s="231">
        <v>53</v>
      </c>
      <c r="B57" s="160" t="s">
        <v>217</v>
      </c>
      <c r="C57" s="4" t="s">
        <v>216</v>
      </c>
      <c r="D57" s="73">
        <f>827/1800*100</f>
        <v>45.944444444444443</v>
      </c>
    </row>
    <row r="58" spans="1:4" x14ac:dyDescent="0.25">
      <c r="A58" s="231">
        <v>54</v>
      </c>
      <c r="B58" s="160" t="s">
        <v>148</v>
      </c>
      <c r="C58" s="4" t="s">
        <v>147</v>
      </c>
      <c r="D58" s="73">
        <f>1226/1900*100</f>
        <v>64.526315789473685</v>
      </c>
    </row>
    <row r="59" spans="1:4" x14ac:dyDescent="0.25">
      <c r="A59" s="231">
        <v>55</v>
      </c>
      <c r="B59" s="160" t="s">
        <v>235</v>
      </c>
      <c r="C59" s="4" t="s">
        <v>234</v>
      </c>
      <c r="D59" s="73">
        <f>877/1900*100</f>
        <v>46.157894736842103</v>
      </c>
    </row>
    <row r="60" spans="1:4" x14ac:dyDescent="0.25">
      <c r="A60" s="231">
        <v>56</v>
      </c>
      <c r="B60" s="160" t="s">
        <v>142</v>
      </c>
      <c r="C60" s="4" t="s">
        <v>141</v>
      </c>
      <c r="D60" s="73">
        <f>957/1900*100</f>
        <v>50.368421052631575</v>
      </c>
    </row>
    <row r="61" spans="1:4" x14ac:dyDescent="0.25">
      <c r="A61" s="231">
        <v>57</v>
      </c>
      <c r="B61" s="160" t="s">
        <v>11</v>
      </c>
      <c r="C61" s="4" t="s">
        <v>10</v>
      </c>
      <c r="D61" s="73">
        <f>1204/2100*100</f>
        <v>57.333333333333336</v>
      </c>
    </row>
    <row r="62" spans="1:4" x14ac:dyDescent="0.25">
      <c r="A62" s="231">
        <v>58</v>
      </c>
      <c r="B62" s="160" t="s">
        <v>276</v>
      </c>
      <c r="C62" s="4" t="s">
        <v>275</v>
      </c>
      <c r="D62" s="73">
        <f>989/1900*100</f>
        <v>52.05263157894737</v>
      </c>
    </row>
    <row r="63" spans="1:4" x14ac:dyDescent="0.25">
      <c r="A63" s="231">
        <v>59</v>
      </c>
      <c r="B63" s="160" t="s">
        <v>113</v>
      </c>
      <c r="C63" s="4" t="s">
        <v>112</v>
      </c>
      <c r="D63" s="73">
        <f>907/1800*100</f>
        <v>50.388888888888893</v>
      </c>
    </row>
    <row r="64" spans="1:4" x14ac:dyDescent="0.25">
      <c r="A64" s="231">
        <v>60</v>
      </c>
      <c r="B64" s="160" t="s">
        <v>280</v>
      </c>
      <c r="C64" s="4" t="s">
        <v>275</v>
      </c>
      <c r="D64" s="73">
        <f>1209/1900*100</f>
        <v>63.631578947368418</v>
      </c>
    </row>
    <row r="65" spans="1:4" x14ac:dyDescent="0.25">
      <c r="A65" s="231">
        <v>61</v>
      </c>
      <c r="B65" s="160" t="s">
        <v>76</v>
      </c>
      <c r="C65" s="4" t="s">
        <v>75</v>
      </c>
      <c r="D65" s="73">
        <f>1892/2125*100</f>
        <v>89.035294117647055</v>
      </c>
    </row>
    <row r="66" spans="1:4" x14ac:dyDescent="0.25">
      <c r="A66" s="231">
        <v>62</v>
      </c>
      <c r="B66" s="160" t="s">
        <v>355</v>
      </c>
      <c r="C66" s="4" t="s">
        <v>356</v>
      </c>
      <c r="D66" s="73">
        <f>1226/1900*100</f>
        <v>64.526315789473685</v>
      </c>
    </row>
    <row r="67" spans="1:4" x14ac:dyDescent="0.25">
      <c r="A67" s="231">
        <v>63</v>
      </c>
      <c r="B67" s="160" t="s">
        <v>230</v>
      </c>
      <c r="C67" s="4" t="s">
        <v>229</v>
      </c>
      <c r="D67" s="73">
        <f>1094/1900*100</f>
        <v>57.578947368421055</v>
      </c>
    </row>
    <row r="68" spans="1:4" x14ac:dyDescent="0.25">
      <c r="A68" s="231">
        <v>64</v>
      </c>
      <c r="B68" s="160" t="s">
        <v>179</v>
      </c>
      <c r="C68" s="4" t="s">
        <v>178</v>
      </c>
      <c r="D68" s="73">
        <f>1276/1900*100</f>
        <v>67.15789473684211</v>
      </c>
    </row>
    <row r="69" spans="1:4" x14ac:dyDescent="0.25">
      <c r="A69" s="231">
        <v>65</v>
      </c>
      <c r="B69" s="160" t="s">
        <v>227</v>
      </c>
      <c r="C69" s="4" t="s">
        <v>226</v>
      </c>
      <c r="D69" s="73">
        <f>1032/1900*100</f>
        <v>54.315789473684205</v>
      </c>
    </row>
    <row r="70" spans="1:4" x14ac:dyDescent="0.25">
      <c r="A70" s="231">
        <v>66</v>
      </c>
      <c r="B70" s="160" t="s">
        <v>6</v>
      </c>
      <c r="C70" s="4" t="s">
        <v>5</v>
      </c>
      <c r="D70" s="73">
        <f>1145/2100*100</f>
        <v>54.523809523809518</v>
      </c>
    </row>
    <row r="71" spans="1:4" x14ac:dyDescent="0.25">
      <c r="A71" s="231">
        <v>67</v>
      </c>
      <c r="B71" s="160" t="s">
        <v>197</v>
      </c>
      <c r="C71" s="4" t="s">
        <v>196</v>
      </c>
      <c r="D71" s="73">
        <f>1117/1900*100</f>
        <v>58.789473684210527</v>
      </c>
    </row>
    <row r="72" spans="1:4" x14ac:dyDescent="0.25">
      <c r="A72" s="231">
        <v>68</v>
      </c>
      <c r="B72" s="160" t="s">
        <v>101</v>
      </c>
      <c r="C72" s="4" t="s">
        <v>100</v>
      </c>
      <c r="D72" s="73">
        <f>1060/1900*100</f>
        <v>55.78947368421052</v>
      </c>
    </row>
    <row r="73" spans="1:4" x14ac:dyDescent="0.25">
      <c r="A73" s="231">
        <v>69</v>
      </c>
      <c r="B73" s="160" t="s">
        <v>847</v>
      </c>
      <c r="C73" s="4" t="s">
        <v>237</v>
      </c>
      <c r="D73" s="73">
        <f>1102/1900*100</f>
        <v>57.999999999999993</v>
      </c>
    </row>
    <row r="74" spans="1:4" x14ac:dyDescent="0.25">
      <c r="A74" s="231">
        <v>70</v>
      </c>
      <c r="B74" s="160" t="s">
        <v>751</v>
      </c>
      <c r="C74" s="4" t="s">
        <v>752</v>
      </c>
      <c r="D74" s="88">
        <f>939/1900*100</f>
        <v>49.421052631578952</v>
      </c>
    </row>
    <row r="75" spans="1:4" x14ac:dyDescent="0.25">
      <c r="A75" s="231">
        <v>71</v>
      </c>
      <c r="B75" s="160" t="s">
        <v>173</v>
      </c>
      <c r="C75" s="4" t="s">
        <v>172</v>
      </c>
      <c r="D75" s="73">
        <f>1082/1900*100</f>
        <v>56.947368421052637</v>
      </c>
    </row>
    <row r="76" spans="1:4" x14ac:dyDescent="0.25">
      <c r="A76" s="231">
        <v>72</v>
      </c>
      <c r="B76" s="160" t="s">
        <v>167</v>
      </c>
      <c r="C76" s="4" t="s">
        <v>166</v>
      </c>
      <c r="D76" s="73">
        <f>1396/1900*100</f>
        <v>73.473684210526315</v>
      </c>
    </row>
    <row r="77" spans="1:4" x14ac:dyDescent="0.25">
      <c r="A77" s="231">
        <v>73</v>
      </c>
      <c r="B77" s="160" t="s">
        <v>145</v>
      </c>
      <c r="C77" s="4" t="s">
        <v>144</v>
      </c>
      <c r="D77" s="73">
        <f>1277/1900*100</f>
        <v>67.21052631578948</v>
      </c>
    </row>
    <row r="78" spans="1:4" x14ac:dyDescent="0.25">
      <c r="A78" s="231">
        <v>74</v>
      </c>
      <c r="B78" s="160" t="s">
        <v>214</v>
      </c>
      <c r="C78" s="4" t="s">
        <v>213</v>
      </c>
      <c r="D78" s="73">
        <f>1278/1900*100</f>
        <v>67.26315789473685</v>
      </c>
    </row>
    <row r="79" spans="1:4" x14ac:dyDescent="0.25">
      <c r="A79" s="231">
        <v>75</v>
      </c>
      <c r="B79" s="160" t="s">
        <v>200</v>
      </c>
      <c r="C79" s="4" t="s">
        <v>199</v>
      </c>
      <c r="D79" s="73">
        <f>1286/1900*100</f>
        <v>67.684210526315795</v>
      </c>
    </row>
    <row r="80" spans="1:4" x14ac:dyDescent="0.25">
      <c r="A80" s="231">
        <v>76</v>
      </c>
      <c r="B80" s="160" t="s">
        <v>288</v>
      </c>
      <c r="C80" s="4" t="s">
        <v>287</v>
      </c>
      <c r="D80" s="73">
        <f>1044/1800*100</f>
        <v>57.999999999999993</v>
      </c>
    </row>
    <row r="81" spans="1:4" x14ac:dyDescent="0.25">
      <c r="A81" s="231">
        <v>77</v>
      </c>
      <c r="B81" s="160" t="s">
        <v>412</v>
      </c>
      <c r="C81" s="4" t="s">
        <v>413</v>
      </c>
      <c r="D81" s="73">
        <f>1311/2025*100</f>
        <v>64.740740740740748</v>
      </c>
    </row>
    <row r="82" spans="1:4" x14ac:dyDescent="0.25">
      <c r="A82" s="231">
        <v>78</v>
      </c>
      <c r="B82" s="160" t="s">
        <v>247</v>
      </c>
      <c r="C82" s="4" t="s">
        <v>246</v>
      </c>
      <c r="D82" s="73">
        <f>1204/1900*100</f>
        <v>63.368421052631575</v>
      </c>
    </row>
    <row r="83" spans="1:4" x14ac:dyDescent="0.25">
      <c r="A83" s="231">
        <v>79</v>
      </c>
      <c r="B83" s="160" t="s">
        <v>409</v>
      </c>
      <c r="C83" s="4" t="s">
        <v>410</v>
      </c>
      <c r="D83" s="73">
        <f>1559/2125*100</f>
        <v>73.364705882352936</v>
      </c>
    </row>
    <row r="84" spans="1:4" x14ac:dyDescent="0.25">
      <c r="A84" s="231">
        <v>80</v>
      </c>
      <c r="B84" s="160" t="s">
        <v>418</v>
      </c>
      <c r="C84" s="4" t="s">
        <v>419</v>
      </c>
      <c r="D84" s="73">
        <f>1558/2125*100</f>
        <v>73.317647058823525</v>
      </c>
    </row>
    <row r="85" spans="1:4" x14ac:dyDescent="0.25">
      <c r="A85" s="231">
        <v>81</v>
      </c>
      <c r="B85" s="160" t="s">
        <v>353</v>
      </c>
      <c r="C85" s="4" t="s">
        <v>354</v>
      </c>
      <c r="D85" s="73">
        <f>1068/1800*100</f>
        <v>59.333333333333336</v>
      </c>
    </row>
    <row r="86" spans="1:4" x14ac:dyDescent="0.25">
      <c r="A86" s="231">
        <v>82</v>
      </c>
      <c r="B86" s="160" t="s">
        <v>194</v>
      </c>
      <c r="C86" s="4" t="s">
        <v>193</v>
      </c>
      <c r="D86" s="73">
        <f>1231/1900*100</f>
        <v>64.789473684210535</v>
      </c>
    </row>
    <row r="87" spans="1:4" x14ac:dyDescent="0.25">
      <c r="A87" s="231">
        <v>83</v>
      </c>
      <c r="B87" s="160" t="s">
        <v>525</v>
      </c>
      <c r="C87" s="4" t="s">
        <v>348</v>
      </c>
      <c r="D87" s="73">
        <f>965/1900*100</f>
        <v>50.789473684210527</v>
      </c>
    </row>
    <row r="88" spans="1:4" x14ac:dyDescent="0.25">
      <c r="A88" s="231">
        <v>84</v>
      </c>
      <c r="B88" s="160" t="s">
        <v>421</v>
      </c>
      <c r="C88" s="4" t="s">
        <v>422</v>
      </c>
      <c r="D88" s="73">
        <f>1299/2025*100</f>
        <v>64.148148148148138</v>
      </c>
    </row>
    <row r="89" spans="1:4" x14ac:dyDescent="0.25">
      <c r="A89" s="231">
        <v>85</v>
      </c>
      <c r="B89" s="160" t="s">
        <v>270</v>
      </c>
      <c r="C89" s="4" t="s">
        <v>269</v>
      </c>
      <c r="D89" s="73">
        <f>1285/1900*100</f>
        <v>67.631578947368425</v>
      </c>
    </row>
    <row r="90" spans="1:4" x14ac:dyDescent="0.25">
      <c r="A90" s="231">
        <v>86</v>
      </c>
      <c r="B90" s="160" t="s">
        <v>268</v>
      </c>
      <c r="C90" s="4" t="s">
        <v>361</v>
      </c>
      <c r="D90" s="73">
        <f>887/1800*100</f>
        <v>49.277777777777779</v>
      </c>
    </row>
    <row r="91" spans="1:4" x14ac:dyDescent="0.25">
      <c r="A91" s="231">
        <v>87</v>
      </c>
      <c r="B91" s="160" t="s">
        <v>291</v>
      </c>
      <c r="C91" s="4" t="s">
        <v>290</v>
      </c>
      <c r="D91" s="73">
        <f>1251/1900*100</f>
        <v>65.84210526315789</v>
      </c>
    </row>
    <row r="92" spans="1:4" x14ac:dyDescent="0.25">
      <c r="A92" s="231">
        <v>88</v>
      </c>
      <c r="B92" s="160" t="s">
        <v>122</v>
      </c>
      <c r="C92" s="4" t="s">
        <v>121</v>
      </c>
      <c r="D92" s="73">
        <f>950/1800*100</f>
        <v>52.777777777777779</v>
      </c>
    </row>
    <row r="93" spans="1:4" x14ac:dyDescent="0.25">
      <c r="A93" s="231">
        <v>89</v>
      </c>
      <c r="B93" s="160" t="s">
        <v>294</v>
      </c>
      <c r="C93" s="4" t="s">
        <v>293</v>
      </c>
      <c r="D93" s="73">
        <f>1348/1900*100</f>
        <v>70.94736842105263</v>
      </c>
    </row>
    <row r="94" spans="1:4" x14ac:dyDescent="0.25">
      <c r="A94" s="231">
        <v>90</v>
      </c>
      <c r="B94" s="160" t="s">
        <v>714</v>
      </c>
      <c r="C94" s="4" t="s">
        <v>621</v>
      </c>
      <c r="D94" s="73">
        <f>1429/2125*100</f>
        <v>67.247058823529414</v>
      </c>
    </row>
    <row r="95" spans="1:4" x14ac:dyDescent="0.25">
      <c r="A95" s="231">
        <v>91</v>
      </c>
      <c r="B95" s="160" t="s">
        <v>85</v>
      </c>
      <c r="C95" s="130" t="s">
        <v>84</v>
      </c>
      <c r="D95" s="73">
        <f>1743/2125*100</f>
        <v>82.023529411764713</v>
      </c>
    </row>
    <row r="96" spans="1:4" x14ac:dyDescent="0.25">
      <c r="A96" s="231">
        <v>92</v>
      </c>
      <c r="B96" s="160" t="s">
        <v>82</v>
      </c>
      <c r="C96" s="4" t="s">
        <v>81</v>
      </c>
      <c r="D96" s="73">
        <f>1628/2125*100</f>
        <v>76.611764705882351</v>
      </c>
    </row>
    <row r="97" spans="1:9" ht="16.5" customHeight="1" x14ac:dyDescent="0.25">
      <c r="A97" s="231">
        <v>93</v>
      </c>
      <c r="B97" s="160" t="s">
        <v>283</v>
      </c>
      <c r="C97" s="4" t="s">
        <v>282</v>
      </c>
      <c r="D97" s="73">
        <f>1104/1900*100</f>
        <v>58.10526315789474</v>
      </c>
    </row>
    <row r="98" spans="1:9" ht="16.5" customHeight="1" x14ac:dyDescent="0.25">
      <c r="A98" s="231">
        <v>94</v>
      </c>
      <c r="B98" s="160" t="s">
        <v>211</v>
      </c>
      <c r="C98" s="4" t="s">
        <v>210</v>
      </c>
      <c r="D98" s="73">
        <f>1074/1900*100</f>
        <v>56.526315789473678</v>
      </c>
    </row>
    <row r="99" spans="1:9" ht="16.5" customHeight="1" x14ac:dyDescent="0.25">
      <c r="A99" s="231">
        <v>95</v>
      </c>
      <c r="B99" s="160" t="s">
        <v>365</v>
      </c>
      <c r="C99" s="4" t="s">
        <v>366</v>
      </c>
      <c r="D99" s="73">
        <f>920/1900*100</f>
        <v>48.421052631578945</v>
      </c>
    </row>
    <row r="100" spans="1:9" ht="16.5" customHeight="1" x14ac:dyDescent="0.25">
      <c r="A100" s="231">
        <v>96</v>
      </c>
      <c r="B100" s="160" t="s">
        <v>110</v>
      </c>
      <c r="C100" s="4" t="s">
        <v>109</v>
      </c>
      <c r="D100" s="73">
        <f>1053/1900*100</f>
        <v>55.421052631578945</v>
      </c>
    </row>
    <row r="101" spans="1:9" ht="16.5" customHeight="1" x14ac:dyDescent="0.25">
      <c r="A101" s="231">
        <v>97</v>
      </c>
      <c r="B101" s="160" t="s">
        <v>297</v>
      </c>
      <c r="C101" s="4" t="s">
        <v>296</v>
      </c>
      <c r="D101" s="73">
        <f>1384/1900*100</f>
        <v>72.84210526315789</v>
      </c>
    </row>
    <row r="102" spans="1:9" ht="16.5" customHeight="1" x14ac:dyDescent="0.25">
      <c r="A102" s="231">
        <v>98</v>
      </c>
      <c r="B102" s="160" t="s">
        <v>273</v>
      </c>
      <c r="C102" s="4" t="s">
        <v>272</v>
      </c>
      <c r="D102" s="73">
        <f>1379/1900*100</f>
        <v>72.578947368421055</v>
      </c>
    </row>
    <row r="103" spans="1:9" ht="16.5" customHeight="1" x14ac:dyDescent="0.25">
      <c r="A103" s="231">
        <v>99</v>
      </c>
      <c r="B103" s="160" t="s">
        <v>55</v>
      </c>
      <c r="C103" s="4" t="s">
        <v>54</v>
      </c>
      <c r="D103" s="74">
        <f>1439/2125*100</f>
        <v>67.71764705882353</v>
      </c>
      <c r="E103" s="42"/>
      <c r="F103" s="42"/>
      <c r="G103" s="42"/>
      <c r="H103" s="43"/>
      <c r="I103" s="42"/>
    </row>
    <row r="104" spans="1:9" ht="16.5" customHeight="1" x14ac:dyDescent="0.25">
      <c r="A104" s="231">
        <v>100</v>
      </c>
      <c r="B104" s="4" t="s">
        <v>241</v>
      </c>
      <c r="C104" s="4" t="s">
        <v>240</v>
      </c>
      <c r="D104" s="73">
        <f>805/1800*100</f>
        <v>44.722222222222221</v>
      </c>
    </row>
    <row r="143" spans="1:3" s="44" customFormat="1" x14ac:dyDescent="0.25">
      <c r="A143" s="234" t="s">
        <v>311</v>
      </c>
      <c r="B143" s="234"/>
      <c r="C143" s="234"/>
    </row>
    <row r="144" spans="1:3" s="44" customFormat="1" x14ac:dyDescent="0.25">
      <c r="A144" s="234" t="s">
        <v>322</v>
      </c>
      <c r="B144" s="234"/>
      <c r="C144" s="234"/>
    </row>
    <row r="145" spans="1:3" s="44" customFormat="1" ht="22.5" x14ac:dyDescent="0.25">
      <c r="A145" s="4" t="s">
        <v>323</v>
      </c>
      <c r="B145" s="4" t="s">
        <v>308</v>
      </c>
      <c r="C145" s="4" t="s">
        <v>324</v>
      </c>
    </row>
    <row r="146" spans="1:3" s="44" customFormat="1" x14ac:dyDescent="0.25">
      <c r="A146" s="4">
        <v>1</v>
      </c>
      <c r="B146" s="22">
        <v>890713</v>
      </c>
      <c r="C146" s="48" t="s">
        <v>325</v>
      </c>
    </row>
    <row r="149" spans="1:3" x14ac:dyDescent="0.25">
      <c r="A149" s="234" t="s">
        <v>311</v>
      </c>
      <c r="B149" s="234"/>
      <c r="C149" s="234"/>
    </row>
    <row r="150" spans="1:3" x14ac:dyDescent="0.25">
      <c r="A150" s="234" t="s">
        <v>310</v>
      </c>
      <c r="B150" s="234"/>
      <c r="C150" s="234"/>
    </row>
    <row r="151" spans="1:3" ht="22.5" x14ac:dyDescent="0.25">
      <c r="A151" s="4" t="s">
        <v>309</v>
      </c>
      <c r="B151" s="4" t="s">
        <v>308</v>
      </c>
      <c r="C151" s="4" t="s">
        <v>307</v>
      </c>
    </row>
    <row r="152" spans="1:3" x14ac:dyDescent="0.25">
      <c r="A152" s="4">
        <v>1</v>
      </c>
      <c r="B152" s="4">
        <v>890713</v>
      </c>
      <c r="C152" s="4" t="s">
        <v>734</v>
      </c>
    </row>
  </sheetData>
  <autoFilter ref="D1:D152"/>
  <mergeCells count="6">
    <mergeCell ref="A149:C149"/>
    <mergeCell ref="A150:C150"/>
    <mergeCell ref="A1:C1"/>
    <mergeCell ref="A2:C2"/>
    <mergeCell ref="A143:C143"/>
    <mergeCell ref="A144:C14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H15" sqref="H15"/>
    </sheetView>
  </sheetViews>
  <sheetFormatPr defaultRowHeight="15" x14ac:dyDescent="0.25"/>
  <cols>
    <col min="1" max="1" width="5.85546875" customWidth="1"/>
    <col min="2" max="2" width="24.140625" customWidth="1"/>
    <col min="3" max="3" width="28" customWidth="1"/>
    <col min="4" max="4" width="12.5703125" customWidth="1"/>
  </cols>
  <sheetData>
    <row r="1" spans="1:4" x14ac:dyDescent="0.25">
      <c r="A1" s="321" t="s">
        <v>996</v>
      </c>
      <c r="B1" s="321"/>
      <c r="C1" s="321"/>
    </row>
    <row r="2" spans="1:4" ht="21.75" customHeight="1" x14ac:dyDescent="0.25">
      <c r="B2" s="322" t="s">
        <v>452</v>
      </c>
      <c r="C2" s="322"/>
      <c r="D2" s="1"/>
    </row>
    <row r="3" spans="1:4" ht="20.25" customHeight="1" x14ac:dyDescent="0.25">
      <c r="A3" s="231" t="s">
        <v>309</v>
      </c>
      <c r="B3" s="4" t="s">
        <v>307</v>
      </c>
      <c r="C3" s="4" t="s">
        <v>306</v>
      </c>
      <c r="D3" s="232" t="s">
        <v>995</v>
      </c>
    </row>
    <row r="4" spans="1:4" ht="16.5" customHeight="1" x14ac:dyDescent="0.25">
      <c r="A4" s="231">
        <v>1</v>
      </c>
      <c r="B4" s="160" t="s">
        <v>380</v>
      </c>
      <c r="C4" s="4" t="s">
        <v>381</v>
      </c>
      <c r="D4" s="73">
        <v>45.777777777777779</v>
      </c>
    </row>
    <row r="5" spans="1:4" ht="16.5" customHeight="1" x14ac:dyDescent="0.25">
      <c r="A5" s="231">
        <v>2</v>
      </c>
      <c r="B5" s="160" t="s">
        <v>371</v>
      </c>
      <c r="C5" s="4" t="s">
        <v>372</v>
      </c>
      <c r="D5" s="73">
        <v>47.315789473684212</v>
      </c>
    </row>
    <row r="6" spans="1:4" ht="16.5" customHeight="1" x14ac:dyDescent="0.25">
      <c r="A6" s="231">
        <v>3</v>
      </c>
      <c r="B6" s="160" t="s">
        <v>232</v>
      </c>
      <c r="C6" s="4" t="s">
        <v>231</v>
      </c>
      <c r="D6" s="73">
        <v>54.444444444444443</v>
      </c>
    </row>
    <row r="7" spans="1:4" ht="16.5" customHeight="1" x14ac:dyDescent="0.25">
      <c r="A7" s="231">
        <v>4</v>
      </c>
      <c r="B7" s="160" t="s">
        <v>165</v>
      </c>
      <c r="C7" s="4" t="s">
        <v>164</v>
      </c>
      <c r="D7" s="73">
        <v>49.611111111111114</v>
      </c>
    </row>
    <row r="8" spans="1:4" ht="16.5" customHeight="1" x14ac:dyDescent="0.25">
      <c r="A8" s="231">
        <v>5</v>
      </c>
      <c r="B8" s="160" t="s">
        <v>203</v>
      </c>
      <c r="C8" s="4" t="s">
        <v>202</v>
      </c>
      <c r="D8" s="73">
        <v>53</v>
      </c>
    </row>
    <row r="9" spans="1:4" ht="16.5" customHeight="1" x14ac:dyDescent="0.25">
      <c r="A9" s="231">
        <v>6</v>
      </c>
      <c r="B9" s="160" t="s">
        <v>383</v>
      </c>
      <c r="C9" s="4" t="s">
        <v>384</v>
      </c>
      <c r="D9" s="73">
        <v>54.526315789473692</v>
      </c>
    </row>
    <row r="10" spans="1:4" ht="16.5" customHeight="1" x14ac:dyDescent="0.25">
      <c r="A10" s="231">
        <v>7</v>
      </c>
      <c r="B10" s="160" t="s">
        <v>400</v>
      </c>
      <c r="C10" s="4" t="s">
        <v>401</v>
      </c>
      <c r="D10" s="73">
        <v>53.647058823529413</v>
      </c>
    </row>
    <row r="11" spans="1:4" ht="16.5" customHeight="1" x14ac:dyDescent="0.25">
      <c r="A11" s="231">
        <v>8</v>
      </c>
      <c r="B11" s="160" t="s">
        <v>386</v>
      </c>
      <c r="C11" s="4" t="s">
        <v>25</v>
      </c>
      <c r="D11" s="73">
        <v>48.84210526315789</v>
      </c>
    </row>
    <row r="12" spans="1:4" ht="16.5" customHeight="1" x14ac:dyDescent="0.25">
      <c r="A12" s="231">
        <v>9</v>
      </c>
      <c r="B12" s="160" t="s">
        <v>244</v>
      </c>
      <c r="C12" s="4" t="s">
        <v>243</v>
      </c>
      <c r="D12" s="73">
        <v>52.631578947368418</v>
      </c>
    </row>
    <row r="13" spans="1:4" ht="16.5" customHeight="1" x14ac:dyDescent="0.25">
      <c r="A13" s="231">
        <v>10</v>
      </c>
      <c r="B13" s="160" t="s">
        <v>257</v>
      </c>
      <c r="C13" s="4" t="s">
        <v>256</v>
      </c>
      <c r="D13" s="73">
        <v>49.210526315789473</v>
      </c>
    </row>
    <row r="14" spans="1:4" ht="16.5" customHeight="1" x14ac:dyDescent="0.25">
      <c r="A14" s="231">
        <v>11</v>
      </c>
      <c r="B14" s="160" t="s">
        <v>988</v>
      </c>
      <c r="C14" s="4" t="s">
        <v>96</v>
      </c>
      <c r="D14" s="73">
        <v>52.148148148148145</v>
      </c>
    </row>
    <row r="15" spans="1:4" ht="16.5" customHeight="1" x14ac:dyDescent="0.25">
      <c r="A15" s="231">
        <v>12</v>
      </c>
      <c r="B15" s="160" t="s">
        <v>748</v>
      </c>
      <c r="C15" s="4" t="s">
        <v>738</v>
      </c>
      <c r="D15" s="73">
        <v>52.148148148148145</v>
      </c>
    </row>
    <row r="16" spans="1:4" ht="16.5" customHeight="1" x14ac:dyDescent="0.25">
      <c r="A16" s="231">
        <v>13</v>
      </c>
      <c r="B16" s="160" t="s">
        <v>209</v>
      </c>
      <c r="C16" s="4" t="s">
        <v>208</v>
      </c>
      <c r="D16" s="73">
        <v>48.210526315789473</v>
      </c>
    </row>
    <row r="17" spans="1:4" ht="16.5" customHeight="1" x14ac:dyDescent="0.25">
      <c r="A17" s="231">
        <v>14</v>
      </c>
      <c r="B17" s="160" t="s">
        <v>217</v>
      </c>
      <c r="C17" s="4" t="s">
        <v>216</v>
      </c>
      <c r="D17" s="73">
        <v>45.944444444444443</v>
      </c>
    </row>
    <row r="18" spans="1:4" ht="16.5" customHeight="1" x14ac:dyDescent="0.25">
      <c r="A18" s="231">
        <v>15</v>
      </c>
      <c r="B18" s="160" t="s">
        <v>235</v>
      </c>
      <c r="C18" s="4" t="s">
        <v>234</v>
      </c>
      <c r="D18" s="73">
        <v>46.157894736842103</v>
      </c>
    </row>
    <row r="19" spans="1:4" ht="16.5" customHeight="1" x14ac:dyDescent="0.25">
      <c r="A19" s="231">
        <v>16</v>
      </c>
      <c r="B19" s="160" t="s">
        <v>142</v>
      </c>
      <c r="C19" s="4" t="s">
        <v>141</v>
      </c>
      <c r="D19" s="73">
        <v>50.368421052631575</v>
      </c>
    </row>
    <row r="20" spans="1:4" ht="16.5" customHeight="1" x14ac:dyDescent="0.25">
      <c r="A20" s="231">
        <v>17</v>
      </c>
      <c r="B20" s="160" t="s">
        <v>276</v>
      </c>
      <c r="C20" s="4" t="s">
        <v>275</v>
      </c>
      <c r="D20" s="73">
        <v>52.05263157894737</v>
      </c>
    </row>
    <row r="21" spans="1:4" ht="16.5" customHeight="1" x14ac:dyDescent="0.25">
      <c r="A21" s="231">
        <v>18</v>
      </c>
      <c r="B21" s="160" t="s">
        <v>113</v>
      </c>
      <c r="C21" s="4" t="s">
        <v>112</v>
      </c>
      <c r="D21" s="73">
        <v>50.388888888888893</v>
      </c>
    </row>
    <row r="22" spans="1:4" ht="16.5" customHeight="1" x14ac:dyDescent="0.25">
      <c r="A22" s="231">
        <v>19</v>
      </c>
      <c r="B22" s="160" t="s">
        <v>227</v>
      </c>
      <c r="C22" s="4" t="s">
        <v>226</v>
      </c>
      <c r="D22" s="73">
        <v>54.315789473684205</v>
      </c>
    </row>
    <row r="23" spans="1:4" ht="16.5" customHeight="1" x14ac:dyDescent="0.25">
      <c r="A23" s="231">
        <v>20</v>
      </c>
      <c r="B23" s="160" t="s">
        <v>6</v>
      </c>
      <c r="C23" s="4" t="s">
        <v>5</v>
      </c>
      <c r="D23" s="73">
        <v>54.523809523809518</v>
      </c>
    </row>
    <row r="24" spans="1:4" ht="16.5" customHeight="1" x14ac:dyDescent="0.25">
      <c r="A24" s="231">
        <v>21</v>
      </c>
      <c r="B24" s="160" t="s">
        <v>751</v>
      </c>
      <c r="C24" s="4" t="s">
        <v>752</v>
      </c>
      <c r="D24" s="88">
        <v>49.421052631578952</v>
      </c>
    </row>
    <row r="25" spans="1:4" ht="16.5" customHeight="1" x14ac:dyDescent="0.25">
      <c r="A25" s="231">
        <v>22</v>
      </c>
      <c r="B25" s="160" t="s">
        <v>525</v>
      </c>
      <c r="C25" s="4" t="s">
        <v>348</v>
      </c>
      <c r="D25" s="73">
        <v>50.789473684210527</v>
      </c>
    </row>
    <row r="26" spans="1:4" ht="16.5" customHeight="1" x14ac:dyDescent="0.25">
      <c r="A26" s="231">
        <v>23</v>
      </c>
      <c r="B26" s="160" t="s">
        <v>268</v>
      </c>
      <c r="C26" s="4" t="s">
        <v>361</v>
      </c>
      <c r="D26" s="73">
        <v>49.277777777777779</v>
      </c>
    </row>
    <row r="27" spans="1:4" ht="16.5" customHeight="1" x14ac:dyDescent="0.25">
      <c r="A27" s="231">
        <v>24</v>
      </c>
      <c r="B27" s="160" t="s">
        <v>122</v>
      </c>
      <c r="C27" s="4" t="s">
        <v>121</v>
      </c>
      <c r="D27" s="73">
        <v>52.777777777777779</v>
      </c>
    </row>
    <row r="28" spans="1:4" x14ac:dyDescent="0.25">
      <c r="A28" s="231">
        <v>25</v>
      </c>
      <c r="B28" s="160" t="s">
        <v>365</v>
      </c>
      <c r="C28" s="4" t="s">
        <v>366</v>
      </c>
      <c r="D28" s="73">
        <v>48.421052631578945</v>
      </c>
    </row>
  </sheetData>
  <mergeCells count="2">
    <mergeCell ref="A1:C1"/>
    <mergeCell ref="B2:C2"/>
  </mergeCells>
  <pageMargins left="0.7" right="0.7" top="0.4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>
      <selection activeCell="K5" sqref="K5"/>
    </sheetView>
  </sheetViews>
  <sheetFormatPr defaultRowHeight="15" x14ac:dyDescent="0.25"/>
  <cols>
    <col min="1" max="1" width="4.28515625" style="3" customWidth="1"/>
    <col min="2" max="2" width="9.28515625" style="3" customWidth="1"/>
    <col min="3" max="3" width="20.7109375" style="1" customWidth="1"/>
    <col min="4" max="4" width="22.7109375" customWidth="1"/>
    <col min="5" max="5" width="13.140625" customWidth="1"/>
    <col min="6" max="6" width="19.85546875" customWidth="1"/>
    <col min="7" max="7" width="16" customWidth="1"/>
  </cols>
  <sheetData>
    <row r="1" spans="1:6" x14ac:dyDescent="0.25">
      <c r="A1" s="246" t="s">
        <v>871</v>
      </c>
      <c r="B1" s="246"/>
      <c r="C1" s="246"/>
      <c r="D1" s="246"/>
    </row>
    <row r="2" spans="1:6" ht="15.75" x14ac:dyDescent="0.25">
      <c r="A2" s="208" t="s">
        <v>975</v>
      </c>
      <c r="B2" s="208"/>
      <c r="C2" s="208"/>
      <c r="D2" s="208"/>
    </row>
    <row r="3" spans="1:6" ht="15.75" x14ac:dyDescent="0.25">
      <c r="A3" s="208"/>
      <c r="B3" s="208"/>
      <c r="C3" s="247" t="s">
        <v>974</v>
      </c>
      <c r="D3" s="247"/>
    </row>
    <row r="4" spans="1:6" ht="30" x14ac:dyDescent="0.25">
      <c r="A4" s="206" t="s">
        <v>971</v>
      </c>
      <c r="B4" s="206" t="s">
        <v>963</v>
      </c>
      <c r="C4" s="48" t="s">
        <v>307</v>
      </c>
      <c r="D4" s="48" t="s">
        <v>306</v>
      </c>
      <c r="E4" s="204" t="s">
        <v>797</v>
      </c>
      <c r="F4" s="205" t="s">
        <v>964</v>
      </c>
    </row>
    <row r="5" spans="1:6" ht="28.5" customHeight="1" x14ac:dyDescent="0.25">
      <c r="A5" s="201">
        <v>1</v>
      </c>
      <c r="B5" s="201">
        <v>384561</v>
      </c>
      <c r="C5" s="4" t="s">
        <v>388</v>
      </c>
      <c r="D5" s="4" t="s">
        <v>389</v>
      </c>
      <c r="E5" s="14"/>
      <c r="F5" s="14"/>
    </row>
    <row r="6" spans="1:6" ht="28.5" customHeight="1" x14ac:dyDescent="0.25">
      <c r="A6" s="201">
        <v>2</v>
      </c>
      <c r="B6" s="201">
        <v>384562</v>
      </c>
      <c r="C6" s="4" t="s">
        <v>374</v>
      </c>
      <c r="D6" s="4" t="s">
        <v>375</v>
      </c>
      <c r="E6" s="14"/>
      <c r="F6" s="14"/>
    </row>
    <row r="7" spans="1:6" ht="28.5" customHeight="1" x14ac:dyDescent="0.25">
      <c r="A7" s="220">
        <v>3</v>
      </c>
      <c r="B7" s="203">
        <v>384563</v>
      </c>
      <c r="C7" s="4" t="s">
        <v>220</v>
      </c>
      <c r="D7" s="4" t="s">
        <v>219</v>
      </c>
      <c r="E7" s="14"/>
      <c r="F7" s="14"/>
    </row>
    <row r="8" spans="1:6" ht="28.5" customHeight="1" x14ac:dyDescent="0.25">
      <c r="A8" s="220">
        <v>4</v>
      </c>
      <c r="B8" s="203">
        <v>384564</v>
      </c>
      <c r="C8" s="4" t="s">
        <v>380</v>
      </c>
      <c r="D8" s="4" t="s">
        <v>381</v>
      </c>
      <c r="E8" s="14"/>
      <c r="F8" s="14"/>
    </row>
    <row r="9" spans="1:6" ht="28.5" customHeight="1" x14ac:dyDescent="0.25">
      <c r="A9" s="220">
        <v>5</v>
      </c>
      <c r="B9" s="203">
        <v>384565</v>
      </c>
      <c r="C9" s="4" t="s">
        <v>415</v>
      </c>
      <c r="D9" s="4" t="s">
        <v>416</v>
      </c>
      <c r="E9" s="14"/>
      <c r="F9" s="14"/>
    </row>
    <row r="10" spans="1:6" ht="28.5" customHeight="1" x14ac:dyDescent="0.25">
      <c r="A10" s="220">
        <v>6</v>
      </c>
      <c r="B10" s="203">
        <v>384566</v>
      </c>
      <c r="C10" s="4" t="s">
        <v>91</v>
      </c>
      <c r="D10" s="4" t="s">
        <v>90</v>
      </c>
      <c r="E10" s="14"/>
      <c r="F10" s="14"/>
    </row>
    <row r="11" spans="1:6" ht="28.5" customHeight="1" x14ac:dyDescent="0.25">
      <c r="A11" s="220">
        <v>7</v>
      </c>
      <c r="B11" s="203">
        <v>384567</v>
      </c>
      <c r="C11" s="4" t="s">
        <v>394</v>
      </c>
      <c r="D11" s="4" t="s">
        <v>395</v>
      </c>
      <c r="E11" s="14"/>
      <c r="F11" s="14"/>
    </row>
    <row r="12" spans="1:6" ht="28.5" customHeight="1" x14ac:dyDescent="0.25">
      <c r="A12" s="220">
        <v>8</v>
      </c>
      <c r="B12" s="203">
        <v>384568</v>
      </c>
      <c r="C12" s="4" t="s">
        <v>371</v>
      </c>
      <c r="D12" s="4" t="s">
        <v>372</v>
      </c>
      <c r="E12" s="14"/>
      <c r="F12" s="14"/>
    </row>
    <row r="13" spans="1:6" ht="28.5" customHeight="1" x14ac:dyDescent="0.25">
      <c r="A13" s="220">
        <v>9</v>
      </c>
      <c r="B13" s="203">
        <v>384569</v>
      </c>
      <c r="C13" s="4" t="s">
        <v>232</v>
      </c>
      <c r="D13" s="4" t="s">
        <v>231</v>
      </c>
      <c r="E13" s="14"/>
      <c r="F13" s="14"/>
    </row>
    <row r="14" spans="1:6" ht="28.5" customHeight="1" x14ac:dyDescent="0.25">
      <c r="A14" s="220">
        <v>10</v>
      </c>
      <c r="B14" s="203">
        <v>384570</v>
      </c>
      <c r="C14" s="4" t="s">
        <v>350</v>
      </c>
      <c r="D14" s="4" t="s">
        <v>351</v>
      </c>
      <c r="E14" s="14"/>
      <c r="F14" s="14"/>
    </row>
    <row r="15" spans="1:6" ht="28.5" customHeight="1" x14ac:dyDescent="0.25">
      <c r="A15" s="220">
        <v>11</v>
      </c>
      <c r="B15" s="203">
        <v>384571</v>
      </c>
      <c r="C15" s="4" t="s">
        <v>403</v>
      </c>
      <c r="D15" s="4" t="s">
        <v>404</v>
      </c>
      <c r="E15" s="14"/>
      <c r="F15" s="14"/>
    </row>
    <row r="16" spans="1:6" ht="28.5" customHeight="1" x14ac:dyDescent="0.25">
      <c r="A16" s="220">
        <v>12</v>
      </c>
      <c r="B16" s="203">
        <v>384572</v>
      </c>
      <c r="C16" s="4" t="s">
        <v>125</v>
      </c>
      <c r="D16" s="4" t="s">
        <v>124</v>
      </c>
      <c r="E16" s="14"/>
      <c r="F16" s="14"/>
    </row>
    <row r="17" spans="1:6" ht="28.5" customHeight="1" x14ac:dyDescent="0.25">
      <c r="A17" s="220">
        <v>13</v>
      </c>
      <c r="B17" s="203">
        <v>384573</v>
      </c>
      <c r="C17" s="4" t="s">
        <v>397</v>
      </c>
      <c r="D17" s="4" t="s">
        <v>398</v>
      </c>
      <c r="E17" s="14"/>
      <c r="F17" s="14"/>
    </row>
    <row r="18" spans="1:6" ht="28.5" customHeight="1" x14ac:dyDescent="0.25">
      <c r="A18" s="220">
        <v>14</v>
      </c>
      <c r="B18" s="203">
        <v>384574</v>
      </c>
      <c r="C18" s="4" t="s">
        <v>222</v>
      </c>
      <c r="D18" s="4" t="s">
        <v>221</v>
      </c>
      <c r="E18" s="14"/>
      <c r="F18" s="14"/>
    </row>
    <row r="19" spans="1:6" ht="28.5" customHeight="1" x14ac:dyDescent="0.25">
      <c r="A19" s="220">
        <v>15</v>
      </c>
      <c r="B19" s="203">
        <v>384575</v>
      </c>
      <c r="C19" s="4" t="s">
        <v>26</v>
      </c>
      <c r="D19" s="4" t="s">
        <v>25</v>
      </c>
      <c r="E19" s="14"/>
      <c r="F19" s="14"/>
    </row>
    <row r="20" spans="1:6" ht="28.5" customHeight="1" x14ac:dyDescent="0.25">
      <c r="A20" s="220">
        <v>16</v>
      </c>
      <c r="B20" s="203">
        <v>384576</v>
      </c>
      <c r="C20" s="4" t="s">
        <v>47</v>
      </c>
      <c r="D20" s="4" t="s">
        <v>46</v>
      </c>
      <c r="E20" s="14"/>
      <c r="F20" s="14"/>
    </row>
    <row r="21" spans="1:6" ht="28.5" customHeight="1" x14ac:dyDescent="0.25">
      <c r="A21" s="220">
        <v>17</v>
      </c>
      <c r="B21" s="203">
        <v>384577</v>
      </c>
      <c r="C21" s="4" t="s">
        <v>729</v>
      </c>
      <c r="D21" s="4" t="s">
        <v>369</v>
      </c>
      <c r="E21" s="14"/>
      <c r="F21" s="14"/>
    </row>
    <row r="22" spans="1:6" ht="28.5" customHeight="1" x14ac:dyDescent="0.25">
      <c r="A22" s="220">
        <v>18</v>
      </c>
      <c r="B22" s="203">
        <v>384578</v>
      </c>
      <c r="C22" s="4" t="s">
        <v>848</v>
      </c>
      <c r="D22" s="4" t="s">
        <v>732</v>
      </c>
      <c r="E22" s="14"/>
      <c r="F22" s="14"/>
    </row>
    <row r="23" spans="1:6" ht="28.5" customHeight="1" x14ac:dyDescent="0.25">
      <c r="A23" s="220">
        <v>19</v>
      </c>
      <c r="B23" s="203">
        <v>384579</v>
      </c>
      <c r="C23" s="4" t="s">
        <v>263</v>
      </c>
      <c r="D23" s="4" t="s">
        <v>187</v>
      </c>
      <c r="E23" s="14"/>
      <c r="F23" s="14"/>
    </row>
    <row r="24" spans="1:6" ht="28.5" customHeight="1" x14ac:dyDescent="0.25">
      <c r="A24" s="220">
        <v>20</v>
      </c>
      <c r="B24" s="203">
        <v>384580</v>
      </c>
      <c r="C24" s="4" t="s">
        <v>165</v>
      </c>
      <c r="D24" s="4" t="s">
        <v>164</v>
      </c>
      <c r="E24" s="14"/>
      <c r="F24" s="14"/>
    </row>
    <row r="25" spans="1:6" ht="28.5" customHeight="1" x14ac:dyDescent="0.25">
      <c r="A25" s="220">
        <v>21</v>
      </c>
      <c r="B25" s="203">
        <v>384581</v>
      </c>
      <c r="C25" s="4" t="s">
        <v>377</v>
      </c>
      <c r="D25" s="4" t="s">
        <v>378</v>
      </c>
      <c r="E25" s="14"/>
      <c r="F25" s="14"/>
    </row>
    <row r="26" spans="1:6" ht="28.5" customHeight="1" x14ac:dyDescent="0.25">
      <c r="A26" s="220">
        <v>22</v>
      </c>
      <c r="B26" s="203">
        <v>384582</v>
      </c>
      <c r="C26" s="4" t="s">
        <v>14</v>
      </c>
      <c r="D26" s="4" t="s">
        <v>13</v>
      </c>
      <c r="E26" s="14"/>
      <c r="F26" s="14"/>
    </row>
    <row r="27" spans="1:6" ht="28.5" customHeight="1" x14ac:dyDescent="0.25">
      <c r="A27" s="220">
        <v>23</v>
      </c>
      <c r="B27" s="203">
        <v>384583</v>
      </c>
      <c r="C27" s="4" t="s">
        <v>203</v>
      </c>
      <c r="D27" s="4" t="s">
        <v>202</v>
      </c>
      <c r="E27" s="14"/>
      <c r="F27" s="14"/>
    </row>
    <row r="28" spans="1:6" ht="28.5" customHeight="1" x14ac:dyDescent="0.25">
      <c r="A28" s="220">
        <v>24</v>
      </c>
      <c r="B28" s="203">
        <v>384584</v>
      </c>
      <c r="C28" s="4" t="s">
        <v>133</v>
      </c>
      <c r="D28" s="4" t="s">
        <v>132</v>
      </c>
      <c r="E28" s="14"/>
      <c r="F28" s="14"/>
    </row>
    <row r="29" spans="1:6" ht="28.5" customHeight="1" x14ac:dyDescent="0.25">
      <c r="A29" s="220">
        <v>25</v>
      </c>
      <c r="B29" s="203">
        <v>384585</v>
      </c>
      <c r="C29" s="4" t="s">
        <v>383</v>
      </c>
      <c r="D29" s="4" t="s">
        <v>384</v>
      </c>
      <c r="E29" s="14"/>
      <c r="F29" s="14"/>
    </row>
    <row r="30" spans="1:6" ht="28.5" customHeight="1" x14ac:dyDescent="0.25">
      <c r="A30" s="125"/>
      <c r="B30" s="125"/>
      <c r="C30" s="42"/>
      <c r="D30" s="42"/>
      <c r="E30" s="56"/>
      <c r="F30" s="207" t="s">
        <v>965</v>
      </c>
    </row>
    <row r="31" spans="1:6" ht="22.5" customHeight="1" x14ac:dyDescent="0.25">
      <c r="A31" s="125"/>
      <c r="B31" s="125"/>
      <c r="C31" s="42"/>
      <c r="D31" s="42"/>
      <c r="E31" s="56"/>
      <c r="F31" s="207" t="s">
        <v>966</v>
      </c>
    </row>
    <row r="32" spans="1:6" ht="28.5" customHeight="1" x14ac:dyDescent="0.25">
      <c r="A32" s="202" t="s">
        <v>972</v>
      </c>
      <c r="B32" s="202" t="s">
        <v>963</v>
      </c>
      <c r="C32" s="48" t="s">
        <v>307</v>
      </c>
      <c r="D32" s="48" t="s">
        <v>306</v>
      </c>
      <c r="E32" s="204" t="s">
        <v>797</v>
      </c>
      <c r="F32" s="205" t="s">
        <v>964</v>
      </c>
    </row>
    <row r="33" spans="1:6" ht="28.5" customHeight="1" x14ac:dyDescent="0.25">
      <c r="A33" s="201">
        <v>26</v>
      </c>
      <c r="B33" s="201">
        <v>384586</v>
      </c>
      <c r="C33" s="4" t="s">
        <v>94</v>
      </c>
      <c r="D33" s="4" t="s">
        <v>93</v>
      </c>
      <c r="E33" s="14"/>
      <c r="F33" s="14"/>
    </row>
    <row r="34" spans="1:6" ht="28.5" customHeight="1" x14ac:dyDescent="0.25">
      <c r="A34" s="201">
        <v>27</v>
      </c>
      <c r="B34" s="201">
        <v>384587</v>
      </c>
      <c r="C34" s="4" t="s">
        <v>224</v>
      </c>
      <c r="D34" s="4" t="s">
        <v>25</v>
      </c>
      <c r="E34" s="14"/>
      <c r="F34" s="14"/>
    </row>
    <row r="35" spans="1:6" ht="28.5" customHeight="1" x14ac:dyDescent="0.25">
      <c r="A35" s="220">
        <v>28</v>
      </c>
      <c r="B35" s="203">
        <v>384588</v>
      </c>
      <c r="C35" s="4" t="s">
        <v>176</v>
      </c>
      <c r="D35" s="4" t="s">
        <v>175</v>
      </c>
      <c r="E35" s="14"/>
      <c r="F35" s="14"/>
    </row>
    <row r="36" spans="1:6" ht="28.5" customHeight="1" x14ac:dyDescent="0.25">
      <c r="A36" s="220">
        <v>29</v>
      </c>
      <c r="B36" s="203">
        <v>384589</v>
      </c>
      <c r="C36" s="4" t="s">
        <v>151</v>
      </c>
      <c r="D36" s="4" t="s">
        <v>150</v>
      </c>
      <c r="E36" s="14"/>
      <c r="F36" s="14"/>
    </row>
    <row r="37" spans="1:6" ht="28.5" customHeight="1" x14ac:dyDescent="0.25">
      <c r="A37" s="220">
        <v>30</v>
      </c>
      <c r="B37" s="203">
        <v>384590</v>
      </c>
      <c r="C37" s="4" t="s">
        <v>131</v>
      </c>
      <c r="D37" s="4" t="s">
        <v>130</v>
      </c>
      <c r="E37" s="14"/>
      <c r="F37" s="14"/>
    </row>
    <row r="38" spans="1:6" ht="28.5" customHeight="1" x14ac:dyDescent="0.25">
      <c r="A38" s="220">
        <v>31</v>
      </c>
      <c r="B38" s="203">
        <v>384591</v>
      </c>
      <c r="C38" s="4" t="s">
        <v>400</v>
      </c>
      <c r="D38" s="4" t="s">
        <v>401</v>
      </c>
      <c r="E38" s="14"/>
      <c r="F38" s="14"/>
    </row>
    <row r="39" spans="1:6" ht="28.5" customHeight="1" x14ac:dyDescent="0.25">
      <c r="A39" s="220">
        <v>32</v>
      </c>
      <c r="B39" s="203">
        <v>384592</v>
      </c>
      <c r="C39" s="4" t="s">
        <v>249</v>
      </c>
      <c r="D39" s="4" t="s">
        <v>248</v>
      </c>
      <c r="E39" s="14"/>
      <c r="F39" s="14"/>
    </row>
    <row r="40" spans="1:6" ht="28.5" customHeight="1" x14ac:dyDescent="0.25">
      <c r="A40" s="220">
        <v>33</v>
      </c>
      <c r="B40" s="203">
        <v>384593</v>
      </c>
      <c r="C40" s="4" t="s">
        <v>170</v>
      </c>
      <c r="D40" s="4" t="s">
        <v>169</v>
      </c>
      <c r="E40" s="14"/>
      <c r="F40" s="14"/>
    </row>
    <row r="41" spans="1:6" ht="28.5" customHeight="1" x14ac:dyDescent="0.25">
      <c r="A41" s="220">
        <v>34</v>
      </c>
      <c r="B41" s="203">
        <v>384594</v>
      </c>
      <c r="C41" s="4" t="s">
        <v>991</v>
      </c>
      <c r="D41" s="4" t="s">
        <v>51</v>
      </c>
      <c r="E41" s="14"/>
      <c r="F41" s="14"/>
    </row>
    <row r="42" spans="1:6" ht="28.5" customHeight="1" x14ac:dyDescent="0.25">
      <c r="A42" s="220">
        <v>35</v>
      </c>
      <c r="B42" s="203">
        <v>384595</v>
      </c>
      <c r="C42" s="4" t="s">
        <v>386</v>
      </c>
      <c r="D42" s="4" t="s">
        <v>25</v>
      </c>
      <c r="E42" s="14"/>
      <c r="F42" s="14"/>
    </row>
    <row r="43" spans="1:6" ht="28.5" customHeight="1" x14ac:dyDescent="0.25">
      <c r="A43" s="220">
        <v>36</v>
      </c>
      <c r="B43" s="203">
        <v>384596</v>
      </c>
      <c r="C43" s="4" t="s">
        <v>244</v>
      </c>
      <c r="D43" s="4" t="s">
        <v>243</v>
      </c>
      <c r="E43" s="14"/>
      <c r="F43" s="14"/>
    </row>
    <row r="44" spans="1:6" ht="28.5" customHeight="1" x14ac:dyDescent="0.25">
      <c r="A44" s="220">
        <v>37</v>
      </c>
      <c r="B44" s="203">
        <v>384597</v>
      </c>
      <c r="C44" s="4" t="s">
        <v>257</v>
      </c>
      <c r="D44" s="4" t="s">
        <v>256</v>
      </c>
      <c r="E44" s="14"/>
      <c r="F44" s="14"/>
    </row>
    <row r="45" spans="1:6" ht="28.5" customHeight="1" x14ac:dyDescent="0.25">
      <c r="A45" s="220">
        <v>38</v>
      </c>
      <c r="B45" s="203">
        <v>384598</v>
      </c>
      <c r="C45" s="4" t="s">
        <v>260</v>
      </c>
      <c r="D45" s="4" t="s">
        <v>259</v>
      </c>
      <c r="E45" s="14"/>
      <c r="F45" s="14"/>
    </row>
    <row r="46" spans="1:6" ht="28.5" customHeight="1" x14ac:dyDescent="0.25">
      <c r="A46" s="220">
        <v>39</v>
      </c>
      <c r="B46" s="203">
        <v>384599</v>
      </c>
      <c r="C46" s="4" t="s">
        <v>358</v>
      </c>
      <c r="D46" s="4" t="s">
        <v>359</v>
      </c>
      <c r="E46" s="14"/>
      <c r="F46" s="14"/>
    </row>
    <row r="47" spans="1:6" ht="28.5" customHeight="1" x14ac:dyDescent="0.25">
      <c r="A47" s="220">
        <v>40</v>
      </c>
      <c r="B47" s="203">
        <v>384600</v>
      </c>
      <c r="C47" s="4" t="s">
        <v>154</v>
      </c>
      <c r="D47" s="4" t="s">
        <v>153</v>
      </c>
      <c r="E47" s="14"/>
      <c r="F47" s="14"/>
    </row>
    <row r="48" spans="1:6" ht="28.5" customHeight="1" x14ac:dyDescent="0.25">
      <c r="A48" s="220">
        <v>41</v>
      </c>
      <c r="B48" s="203">
        <v>384601</v>
      </c>
      <c r="C48" s="4" t="s">
        <v>285</v>
      </c>
      <c r="D48" s="4" t="s">
        <v>246</v>
      </c>
      <c r="E48" s="14"/>
      <c r="F48" s="14"/>
    </row>
    <row r="49" spans="1:6" ht="28.5" customHeight="1" x14ac:dyDescent="0.25">
      <c r="A49" s="220">
        <v>42</v>
      </c>
      <c r="B49" s="203">
        <v>384602</v>
      </c>
      <c r="C49" s="4" t="s">
        <v>70</v>
      </c>
      <c r="D49" s="4" t="s">
        <v>69</v>
      </c>
      <c r="E49" s="14"/>
      <c r="F49" s="14"/>
    </row>
    <row r="50" spans="1:6" ht="28.5" customHeight="1" x14ac:dyDescent="0.25">
      <c r="A50" s="220">
        <v>43</v>
      </c>
      <c r="B50" s="220">
        <v>384603</v>
      </c>
      <c r="C50" s="4" t="s">
        <v>424</v>
      </c>
      <c r="D50" s="4" t="s">
        <v>425</v>
      </c>
      <c r="E50" s="14"/>
      <c r="F50" s="14"/>
    </row>
    <row r="51" spans="1:6" ht="28.5" customHeight="1" x14ac:dyDescent="0.25">
      <c r="A51" s="220">
        <v>44</v>
      </c>
      <c r="B51" s="220">
        <v>384604</v>
      </c>
      <c r="C51" s="4" t="s">
        <v>391</v>
      </c>
      <c r="D51" s="4" t="s">
        <v>392</v>
      </c>
      <c r="E51" s="14"/>
      <c r="F51" s="14"/>
    </row>
    <row r="52" spans="1:6" ht="28.5" customHeight="1" x14ac:dyDescent="0.25">
      <c r="A52" s="220">
        <v>45</v>
      </c>
      <c r="B52" s="220">
        <v>384605</v>
      </c>
      <c r="C52" s="4" t="s">
        <v>988</v>
      </c>
      <c r="D52" s="4" t="s">
        <v>96</v>
      </c>
      <c r="E52" s="14"/>
      <c r="F52" s="14"/>
    </row>
    <row r="53" spans="1:6" ht="28.5" customHeight="1" x14ac:dyDescent="0.25">
      <c r="A53" s="220">
        <v>46</v>
      </c>
      <c r="B53" s="220">
        <v>384606</v>
      </c>
      <c r="C53" s="4" t="s">
        <v>849</v>
      </c>
      <c r="D53" s="4" t="s">
        <v>738</v>
      </c>
      <c r="E53" s="14"/>
      <c r="F53" s="14"/>
    </row>
    <row r="54" spans="1:6" ht="28.5" customHeight="1" x14ac:dyDescent="0.25">
      <c r="A54" s="220">
        <v>47</v>
      </c>
      <c r="B54" s="220">
        <v>384607</v>
      </c>
      <c r="C54" s="4" t="s">
        <v>79</v>
      </c>
      <c r="D54" s="4" t="s">
        <v>78</v>
      </c>
      <c r="E54" s="14"/>
      <c r="F54" s="14"/>
    </row>
    <row r="55" spans="1:6" ht="28.5" customHeight="1" x14ac:dyDescent="0.25">
      <c r="A55" s="220">
        <v>48</v>
      </c>
      <c r="B55" s="220">
        <v>384608</v>
      </c>
      <c r="C55" s="4" t="s">
        <v>278</v>
      </c>
      <c r="D55" s="4" t="s">
        <v>277</v>
      </c>
      <c r="E55" s="14"/>
      <c r="F55" s="14"/>
    </row>
    <row r="56" spans="1:6" ht="28.5" customHeight="1" x14ac:dyDescent="0.25">
      <c r="A56" s="220">
        <v>49</v>
      </c>
      <c r="B56" s="220">
        <v>384609</v>
      </c>
      <c r="C56" s="4" t="s">
        <v>209</v>
      </c>
      <c r="D56" s="4" t="s">
        <v>208</v>
      </c>
      <c r="E56" s="14"/>
      <c r="F56" s="14"/>
    </row>
    <row r="57" spans="1:6" ht="28.5" customHeight="1" x14ac:dyDescent="0.25">
      <c r="A57" s="220">
        <v>50</v>
      </c>
      <c r="B57" s="220">
        <v>384610</v>
      </c>
      <c r="C57" s="4" t="s">
        <v>139</v>
      </c>
      <c r="D57" s="4" t="s">
        <v>138</v>
      </c>
      <c r="E57" s="14"/>
      <c r="F57" s="14"/>
    </row>
    <row r="58" spans="1:6" ht="28.5" customHeight="1" x14ac:dyDescent="0.25">
      <c r="A58" s="220">
        <v>51</v>
      </c>
      <c r="B58" s="220">
        <v>384611</v>
      </c>
      <c r="C58" s="4" t="s">
        <v>29</v>
      </c>
      <c r="D58" s="4" t="s">
        <v>28</v>
      </c>
      <c r="E58" s="14"/>
      <c r="F58" s="14"/>
    </row>
    <row r="59" spans="1:6" ht="24" customHeight="1" x14ac:dyDescent="0.25">
      <c r="A59" s="125"/>
      <c r="C59" s="42"/>
      <c r="D59" s="42"/>
      <c r="E59" s="56"/>
      <c r="F59" s="207" t="s">
        <v>967</v>
      </c>
    </row>
    <row r="60" spans="1:6" ht="21.75" customHeight="1" x14ac:dyDescent="0.25">
      <c r="A60" s="125"/>
      <c r="C60" s="42"/>
      <c r="D60" s="42"/>
      <c r="E60" s="56"/>
      <c r="F60" s="207" t="s">
        <v>968</v>
      </c>
    </row>
    <row r="61" spans="1:6" ht="28.5" customHeight="1" x14ac:dyDescent="0.25">
      <c r="A61" s="202" t="s">
        <v>972</v>
      </c>
      <c r="B61" s="202" t="s">
        <v>963</v>
      </c>
      <c r="C61" s="48" t="s">
        <v>307</v>
      </c>
      <c r="D61" s="48" t="s">
        <v>306</v>
      </c>
      <c r="E61" s="204" t="s">
        <v>797</v>
      </c>
      <c r="F61" s="205" t="s">
        <v>964</v>
      </c>
    </row>
    <row r="62" spans="1:6" ht="28.5" customHeight="1" x14ac:dyDescent="0.25">
      <c r="A62" s="201">
        <v>52</v>
      </c>
      <c r="B62" s="220">
        <v>384612</v>
      </c>
      <c r="C62" s="4" t="s">
        <v>217</v>
      </c>
      <c r="D62" s="4" t="s">
        <v>216</v>
      </c>
      <c r="E62" s="14"/>
      <c r="F62" s="14"/>
    </row>
    <row r="63" spans="1:6" ht="28.5" customHeight="1" x14ac:dyDescent="0.25">
      <c r="A63" s="201">
        <v>53</v>
      </c>
      <c r="B63" s="203">
        <v>384613</v>
      </c>
      <c r="C63" s="4" t="s">
        <v>148</v>
      </c>
      <c r="D63" s="4" t="s">
        <v>147</v>
      </c>
      <c r="E63" s="14"/>
      <c r="F63" s="14"/>
    </row>
    <row r="64" spans="1:6" ht="28.5" customHeight="1" x14ac:dyDescent="0.25">
      <c r="A64" s="220">
        <v>54</v>
      </c>
      <c r="B64" s="203">
        <v>384614</v>
      </c>
      <c r="C64" s="4" t="s">
        <v>235</v>
      </c>
      <c r="D64" s="4" t="s">
        <v>234</v>
      </c>
      <c r="E64" s="14"/>
      <c r="F64" s="14"/>
    </row>
    <row r="65" spans="1:6" ht="28.5" customHeight="1" x14ac:dyDescent="0.25">
      <c r="A65" s="220">
        <v>55</v>
      </c>
      <c r="B65" s="203">
        <v>384615</v>
      </c>
      <c r="C65" s="4" t="s">
        <v>142</v>
      </c>
      <c r="D65" s="4" t="s">
        <v>141</v>
      </c>
      <c r="E65" s="14"/>
      <c r="F65" s="14"/>
    </row>
    <row r="66" spans="1:6" ht="28.5" customHeight="1" x14ac:dyDescent="0.25">
      <c r="A66" s="220">
        <v>56</v>
      </c>
      <c r="B66" s="203">
        <v>384616</v>
      </c>
      <c r="C66" s="4" t="s">
        <v>11</v>
      </c>
      <c r="D66" s="4" t="s">
        <v>10</v>
      </c>
      <c r="E66" s="14"/>
      <c r="F66" s="14"/>
    </row>
    <row r="67" spans="1:6" ht="28.5" customHeight="1" x14ac:dyDescent="0.25">
      <c r="A67" s="220">
        <v>57</v>
      </c>
      <c r="B67" s="203">
        <v>384617</v>
      </c>
      <c r="C67" s="4" t="s">
        <v>276</v>
      </c>
      <c r="D67" s="4" t="s">
        <v>275</v>
      </c>
      <c r="E67" s="14"/>
      <c r="F67" s="14"/>
    </row>
    <row r="68" spans="1:6" ht="28.5" customHeight="1" x14ac:dyDescent="0.25">
      <c r="A68" s="220">
        <v>58</v>
      </c>
      <c r="B68" s="203">
        <v>384618</v>
      </c>
      <c r="C68" s="4" t="s">
        <v>113</v>
      </c>
      <c r="D68" s="4" t="s">
        <v>112</v>
      </c>
      <c r="E68" s="14"/>
      <c r="F68" s="14"/>
    </row>
    <row r="69" spans="1:6" ht="28.5" customHeight="1" x14ac:dyDescent="0.25">
      <c r="A69" s="220">
        <v>59</v>
      </c>
      <c r="B69" s="203">
        <v>384619</v>
      </c>
      <c r="C69" s="4" t="s">
        <v>280</v>
      </c>
      <c r="D69" s="4" t="s">
        <v>275</v>
      </c>
      <c r="E69" s="14"/>
      <c r="F69" s="14"/>
    </row>
    <row r="70" spans="1:6" ht="28.5" customHeight="1" x14ac:dyDescent="0.25">
      <c r="A70" s="220">
        <v>60</v>
      </c>
      <c r="B70" s="203">
        <v>384620</v>
      </c>
      <c r="C70" s="4" t="s">
        <v>76</v>
      </c>
      <c r="D70" s="4" t="s">
        <v>75</v>
      </c>
      <c r="E70" s="14"/>
      <c r="F70" s="14"/>
    </row>
    <row r="71" spans="1:6" ht="28.5" customHeight="1" x14ac:dyDescent="0.25">
      <c r="A71" s="220">
        <v>61</v>
      </c>
      <c r="B71" s="203">
        <v>384621</v>
      </c>
      <c r="C71" s="4" t="s">
        <v>355</v>
      </c>
      <c r="D71" s="4" t="s">
        <v>356</v>
      </c>
      <c r="E71" s="14"/>
      <c r="F71" s="14"/>
    </row>
    <row r="72" spans="1:6" ht="28.5" customHeight="1" x14ac:dyDescent="0.25">
      <c r="A72" s="220">
        <v>62</v>
      </c>
      <c r="B72" s="203">
        <v>384622</v>
      </c>
      <c r="C72" s="4" t="s">
        <v>230</v>
      </c>
      <c r="D72" s="4" t="s">
        <v>229</v>
      </c>
      <c r="E72" s="14"/>
      <c r="F72" s="14"/>
    </row>
    <row r="73" spans="1:6" ht="28.5" customHeight="1" x14ac:dyDescent="0.25">
      <c r="A73" s="220">
        <v>63</v>
      </c>
      <c r="B73" s="203">
        <v>384623</v>
      </c>
      <c r="C73" s="4" t="s">
        <v>179</v>
      </c>
      <c r="D73" s="4" t="s">
        <v>178</v>
      </c>
      <c r="E73" s="14"/>
      <c r="F73" s="14"/>
    </row>
    <row r="74" spans="1:6" ht="28.5" customHeight="1" x14ac:dyDescent="0.25">
      <c r="A74" s="220">
        <v>64</v>
      </c>
      <c r="B74" s="203">
        <v>384624</v>
      </c>
      <c r="C74" s="4" t="s">
        <v>227</v>
      </c>
      <c r="D74" s="4" t="s">
        <v>226</v>
      </c>
      <c r="E74" s="14"/>
      <c r="F74" s="14"/>
    </row>
    <row r="75" spans="1:6" ht="28.5" customHeight="1" x14ac:dyDescent="0.25">
      <c r="A75" s="220">
        <v>65</v>
      </c>
      <c r="B75" s="203">
        <v>384625</v>
      </c>
      <c r="C75" s="4" t="s">
        <v>6</v>
      </c>
      <c r="D75" s="4" t="s">
        <v>5</v>
      </c>
      <c r="E75" s="14"/>
      <c r="F75" s="14"/>
    </row>
    <row r="76" spans="1:6" ht="28.5" customHeight="1" x14ac:dyDescent="0.25">
      <c r="A76" s="220">
        <v>66</v>
      </c>
      <c r="B76" s="203">
        <v>384626</v>
      </c>
      <c r="C76" s="4" t="s">
        <v>197</v>
      </c>
      <c r="D76" s="4" t="s">
        <v>196</v>
      </c>
      <c r="E76" s="14"/>
      <c r="F76" s="14"/>
    </row>
    <row r="77" spans="1:6" ht="28.5" customHeight="1" x14ac:dyDescent="0.25">
      <c r="A77" s="220">
        <v>67</v>
      </c>
      <c r="B77" s="203">
        <v>384627</v>
      </c>
      <c r="C77" s="4" t="s">
        <v>101</v>
      </c>
      <c r="D77" s="4" t="s">
        <v>100</v>
      </c>
      <c r="E77" s="14"/>
      <c r="F77" s="14"/>
    </row>
    <row r="78" spans="1:6" ht="28.5" customHeight="1" x14ac:dyDescent="0.25">
      <c r="A78" s="220">
        <v>68</v>
      </c>
      <c r="B78" s="203">
        <v>384628</v>
      </c>
      <c r="C78" s="4" t="s">
        <v>801</v>
      </c>
      <c r="D78" s="4" t="s">
        <v>802</v>
      </c>
      <c r="E78" s="14"/>
      <c r="F78" s="14"/>
    </row>
    <row r="79" spans="1:6" ht="28.5" customHeight="1" x14ac:dyDescent="0.25">
      <c r="A79" s="220">
        <v>69</v>
      </c>
      <c r="B79" s="203">
        <v>384629</v>
      </c>
      <c r="C79" s="4" t="s">
        <v>173</v>
      </c>
      <c r="D79" s="4" t="s">
        <v>172</v>
      </c>
      <c r="E79" s="14"/>
      <c r="F79" s="14"/>
    </row>
    <row r="80" spans="1:6" ht="28.5" customHeight="1" x14ac:dyDescent="0.25">
      <c r="A80" s="220">
        <v>70</v>
      </c>
      <c r="B80" s="203">
        <v>384630</v>
      </c>
      <c r="C80" s="4" t="s">
        <v>167</v>
      </c>
      <c r="D80" s="4" t="s">
        <v>166</v>
      </c>
      <c r="E80" s="14"/>
      <c r="F80" s="14"/>
    </row>
    <row r="81" spans="1:6" ht="28.5" customHeight="1" x14ac:dyDescent="0.25">
      <c r="A81" s="220">
        <v>71</v>
      </c>
      <c r="B81" s="203">
        <v>384631</v>
      </c>
      <c r="C81" s="4" t="s">
        <v>145</v>
      </c>
      <c r="D81" s="4" t="s">
        <v>144</v>
      </c>
      <c r="E81" s="14"/>
      <c r="F81" s="85"/>
    </row>
    <row r="82" spans="1:6" ht="28.5" customHeight="1" x14ac:dyDescent="0.25">
      <c r="A82" s="220">
        <v>72</v>
      </c>
      <c r="B82" s="203">
        <v>384632</v>
      </c>
      <c r="C82" s="4" t="s">
        <v>214</v>
      </c>
      <c r="D82" s="4" t="s">
        <v>213</v>
      </c>
      <c r="E82" s="14"/>
      <c r="F82" s="85"/>
    </row>
    <row r="83" spans="1:6" ht="28.5" customHeight="1" x14ac:dyDescent="0.25">
      <c r="A83" s="220">
        <v>73</v>
      </c>
      <c r="B83" s="203">
        <v>384633</v>
      </c>
      <c r="C83" s="4" t="s">
        <v>200</v>
      </c>
      <c r="D83" s="4" t="s">
        <v>199</v>
      </c>
      <c r="E83" s="14"/>
      <c r="F83" s="85"/>
    </row>
    <row r="84" spans="1:6" ht="28.5" customHeight="1" x14ac:dyDescent="0.25">
      <c r="A84" s="220">
        <v>74</v>
      </c>
      <c r="B84" s="203">
        <v>384634</v>
      </c>
      <c r="C84" s="4" t="s">
        <v>288</v>
      </c>
      <c r="D84" s="4" t="s">
        <v>287</v>
      </c>
      <c r="E84" s="14"/>
      <c r="F84" s="85"/>
    </row>
    <row r="85" spans="1:6" ht="28.5" customHeight="1" x14ac:dyDescent="0.25">
      <c r="A85" s="220">
        <v>75</v>
      </c>
      <c r="B85" s="203">
        <v>384635</v>
      </c>
      <c r="C85" s="4" t="s">
        <v>412</v>
      </c>
      <c r="D85" s="4" t="s">
        <v>413</v>
      </c>
      <c r="E85" s="14"/>
      <c r="F85" s="85"/>
    </row>
    <row r="86" spans="1:6" ht="28.5" customHeight="1" x14ac:dyDescent="0.25">
      <c r="A86" s="220">
        <v>76</v>
      </c>
      <c r="B86" s="203">
        <v>384636</v>
      </c>
      <c r="C86" s="4" t="s">
        <v>247</v>
      </c>
      <c r="D86" s="4" t="s">
        <v>246</v>
      </c>
      <c r="E86" s="14"/>
      <c r="F86" s="85"/>
    </row>
    <row r="87" spans="1:6" ht="28.5" customHeight="1" x14ac:dyDescent="0.25">
      <c r="A87" s="220">
        <v>77</v>
      </c>
      <c r="B87" s="203">
        <v>384637</v>
      </c>
      <c r="C87" s="4" t="s">
        <v>409</v>
      </c>
      <c r="D87" s="4" t="s">
        <v>410</v>
      </c>
      <c r="E87" s="14"/>
      <c r="F87" s="85"/>
    </row>
    <row r="88" spans="1:6" ht="28.5" customHeight="1" x14ac:dyDescent="0.25">
      <c r="F88" s="207" t="s">
        <v>969</v>
      </c>
    </row>
    <row r="89" spans="1:6" ht="28.5" customHeight="1" x14ac:dyDescent="0.25">
      <c r="F89" s="207" t="s">
        <v>970</v>
      </c>
    </row>
    <row r="90" spans="1:6" ht="28.5" customHeight="1" x14ac:dyDescent="0.25">
      <c r="A90" s="202" t="s">
        <v>973</v>
      </c>
      <c r="B90" s="202" t="s">
        <v>963</v>
      </c>
      <c r="C90" s="48" t="s">
        <v>307</v>
      </c>
      <c r="D90" s="48" t="s">
        <v>306</v>
      </c>
      <c r="E90" s="204" t="s">
        <v>797</v>
      </c>
      <c r="F90" s="205" t="s">
        <v>964</v>
      </c>
    </row>
    <row r="91" spans="1:6" ht="28.5" customHeight="1" x14ac:dyDescent="0.25">
      <c r="A91" s="201">
        <v>78</v>
      </c>
      <c r="B91" s="203">
        <v>384638</v>
      </c>
      <c r="C91" s="4" t="s">
        <v>418</v>
      </c>
      <c r="D91" s="4" t="s">
        <v>419</v>
      </c>
      <c r="E91" s="14"/>
      <c r="F91" s="85"/>
    </row>
    <row r="92" spans="1:6" ht="28.5" customHeight="1" x14ac:dyDescent="0.25">
      <c r="A92" s="201">
        <v>79</v>
      </c>
      <c r="B92" s="203">
        <v>384639</v>
      </c>
      <c r="C92" s="4" t="s">
        <v>353</v>
      </c>
      <c r="D92" s="4" t="s">
        <v>354</v>
      </c>
      <c r="E92" s="14"/>
      <c r="F92" s="85"/>
    </row>
    <row r="93" spans="1:6" ht="28.5" customHeight="1" x14ac:dyDescent="0.25">
      <c r="A93" s="220">
        <v>80</v>
      </c>
      <c r="B93" s="203">
        <v>384640</v>
      </c>
      <c r="C93" s="4" t="s">
        <v>194</v>
      </c>
      <c r="D93" s="4" t="s">
        <v>193</v>
      </c>
      <c r="E93" s="14"/>
      <c r="F93" s="85"/>
    </row>
    <row r="94" spans="1:6" ht="28.5" customHeight="1" x14ac:dyDescent="0.25">
      <c r="A94" s="220">
        <v>81</v>
      </c>
      <c r="B94" s="203">
        <v>384641</v>
      </c>
      <c r="C94" s="4" t="s">
        <v>525</v>
      </c>
      <c r="D94" s="4" t="s">
        <v>348</v>
      </c>
      <c r="E94" s="14"/>
      <c r="F94" s="85"/>
    </row>
    <row r="95" spans="1:6" ht="28.5" customHeight="1" x14ac:dyDescent="0.25">
      <c r="A95" s="220">
        <v>82</v>
      </c>
      <c r="B95" s="203">
        <v>384642</v>
      </c>
      <c r="C95" s="4" t="s">
        <v>421</v>
      </c>
      <c r="D95" s="4" t="s">
        <v>422</v>
      </c>
      <c r="E95" s="14"/>
      <c r="F95" s="85"/>
    </row>
    <row r="96" spans="1:6" ht="28.5" customHeight="1" x14ac:dyDescent="0.25">
      <c r="A96" s="220">
        <v>83</v>
      </c>
      <c r="B96" s="203">
        <v>384643</v>
      </c>
      <c r="C96" s="4" t="s">
        <v>270</v>
      </c>
      <c r="D96" s="4" t="s">
        <v>269</v>
      </c>
      <c r="E96" s="14"/>
      <c r="F96" s="14"/>
    </row>
    <row r="97" spans="1:7" ht="28.5" customHeight="1" x14ac:dyDescent="0.25">
      <c r="A97" s="220">
        <v>84</v>
      </c>
      <c r="B97" s="203">
        <v>384644</v>
      </c>
      <c r="C97" s="4" t="s">
        <v>268</v>
      </c>
      <c r="D97" s="4" t="s">
        <v>361</v>
      </c>
      <c r="E97" s="14"/>
      <c r="F97" s="14"/>
    </row>
    <row r="98" spans="1:7" ht="28.5" customHeight="1" x14ac:dyDescent="0.25">
      <c r="A98" s="220">
        <v>85</v>
      </c>
      <c r="B98" s="203">
        <v>384645</v>
      </c>
      <c r="C98" s="4" t="s">
        <v>291</v>
      </c>
      <c r="D98" s="4" t="s">
        <v>290</v>
      </c>
      <c r="E98" s="14"/>
      <c r="F98" s="14"/>
    </row>
    <row r="99" spans="1:7" ht="28.5" customHeight="1" x14ac:dyDescent="0.25">
      <c r="A99" s="220">
        <v>86</v>
      </c>
      <c r="B99" s="203">
        <v>384646</v>
      </c>
      <c r="C99" s="4" t="s">
        <v>122</v>
      </c>
      <c r="D99" s="4" t="s">
        <v>121</v>
      </c>
      <c r="E99" s="14"/>
      <c r="F99" s="14"/>
    </row>
    <row r="100" spans="1:7" ht="28.5" customHeight="1" x14ac:dyDescent="0.25">
      <c r="A100" s="220">
        <v>87</v>
      </c>
      <c r="B100" s="203">
        <v>384647</v>
      </c>
      <c r="C100" s="4" t="s">
        <v>294</v>
      </c>
      <c r="D100" s="4" t="s">
        <v>293</v>
      </c>
      <c r="E100" s="14"/>
      <c r="F100" s="14"/>
    </row>
    <row r="101" spans="1:7" ht="28.5" customHeight="1" x14ac:dyDescent="0.25">
      <c r="A101" s="220">
        <v>88</v>
      </c>
      <c r="B101" s="203">
        <v>384648</v>
      </c>
      <c r="C101" s="4" t="s">
        <v>714</v>
      </c>
      <c r="D101" s="4" t="s">
        <v>621</v>
      </c>
      <c r="E101" s="14"/>
      <c r="F101" s="14"/>
    </row>
    <row r="102" spans="1:7" ht="28.5" customHeight="1" x14ac:dyDescent="0.25">
      <c r="A102" s="220">
        <v>89</v>
      </c>
      <c r="B102" s="203">
        <v>384649</v>
      </c>
      <c r="C102" s="4" t="s">
        <v>85</v>
      </c>
      <c r="D102" s="4" t="s">
        <v>84</v>
      </c>
      <c r="E102" s="14"/>
      <c r="F102" s="14"/>
    </row>
    <row r="103" spans="1:7" ht="28.5" customHeight="1" x14ac:dyDescent="0.25">
      <c r="A103" s="220">
        <v>90</v>
      </c>
      <c r="B103" s="203">
        <v>384650</v>
      </c>
      <c r="C103" s="4" t="s">
        <v>82</v>
      </c>
      <c r="D103" s="4" t="s">
        <v>81</v>
      </c>
      <c r="E103" s="14"/>
      <c r="F103" s="14"/>
    </row>
    <row r="104" spans="1:7" ht="28.5" customHeight="1" x14ac:dyDescent="0.25">
      <c r="A104" s="220">
        <v>91</v>
      </c>
      <c r="B104" s="203">
        <v>384651</v>
      </c>
      <c r="C104" s="4" t="s">
        <v>283</v>
      </c>
      <c r="D104" s="4" t="s">
        <v>282</v>
      </c>
      <c r="E104" s="14"/>
      <c r="F104" s="14"/>
    </row>
    <row r="105" spans="1:7" ht="28.5" customHeight="1" x14ac:dyDescent="0.25">
      <c r="A105" s="220">
        <v>92</v>
      </c>
      <c r="B105" s="203">
        <v>384652</v>
      </c>
      <c r="C105" s="4" t="s">
        <v>211</v>
      </c>
      <c r="D105" s="4" t="s">
        <v>210</v>
      </c>
      <c r="E105" s="14"/>
      <c r="F105" s="14"/>
    </row>
    <row r="106" spans="1:7" ht="28.5" customHeight="1" x14ac:dyDescent="0.25">
      <c r="A106" s="220">
        <v>93</v>
      </c>
      <c r="B106" s="203">
        <v>384653</v>
      </c>
      <c r="C106" s="4" t="s">
        <v>365</v>
      </c>
      <c r="D106" s="4" t="s">
        <v>366</v>
      </c>
      <c r="E106" s="14"/>
      <c r="F106" s="14"/>
    </row>
    <row r="107" spans="1:7" ht="28.5" customHeight="1" x14ac:dyDescent="0.25">
      <c r="A107" s="220">
        <v>94</v>
      </c>
      <c r="B107" s="203">
        <v>384654</v>
      </c>
      <c r="C107" s="4" t="s">
        <v>110</v>
      </c>
      <c r="D107" s="4" t="s">
        <v>109</v>
      </c>
      <c r="E107" s="14"/>
      <c r="F107" s="14"/>
    </row>
    <row r="108" spans="1:7" ht="28.5" customHeight="1" x14ac:dyDescent="0.25">
      <c r="A108" s="220">
        <v>95</v>
      </c>
      <c r="B108" s="203">
        <v>384655</v>
      </c>
      <c r="C108" s="4" t="s">
        <v>297</v>
      </c>
      <c r="D108" s="4" t="s">
        <v>296</v>
      </c>
      <c r="E108" s="14"/>
      <c r="F108" s="14"/>
    </row>
    <row r="109" spans="1:7" ht="28.5" customHeight="1" x14ac:dyDescent="0.25">
      <c r="A109" s="220">
        <v>96</v>
      </c>
      <c r="B109" s="203">
        <v>384656</v>
      </c>
      <c r="C109" s="4" t="s">
        <v>273</v>
      </c>
      <c r="D109" s="4" t="s">
        <v>272</v>
      </c>
      <c r="E109" s="14"/>
      <c r="F109" s="14"/>
    </row>
    <row r="110" spans="1:7" ht="28.5" customHeight="1" x14ac:dyDescent="0.25">
      <c r="A110" s="220">
        <v>97</v>
      </c>
      <c r="B110" s="203">
        <v>384657</v>
      </c>
      <c r="C110" s="4" t="s">
        <v>55</v>
      </c>
      <c r="D110" s="4" t="s">
        <v>54</v>
      </c>
      <c r="E110" s="4"/>
      <c r="F110" s="4"/>
      <c r="G110" s="42"/>
    </row>
    <row r="111" spans="1:7" ht="28.5" customHeight="1" x14ac:dyDescent="0.25">
      <c r="A111" s="220">
        <v>98</v>
      </c>
      <c r="B111" s="203">
        <v>384658</v>
      </c>
      <c r="C111" s="4" t="s">
        <v>241</v>
      </c>
      <c r="D111" s="4" t="s">
        <v>240</v>
      </c>
      <c r="E111" s="14"/>
      <c r="F111" s="14"/>
    </row>
  </sheetData>
  <mergeCells count="2">
    <mergeCell ref="A1:D1"/>
    <mergeCell ref="C3:D3"/>
  </mergeCells>
  <pageMargins left="0.94" right="0.2" top="0.33" bottom="0.32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workbookViewId="0">
      <selection activeCell="B5" sqref="B5"/>
    </sheetView>
  </sheetViews>
  <sheetFormatPr defaultRowHeight="15" x14ac:dyDescent="0.25"/>
  <cols>
    <col min="1" max="1" width="3.7109375" style="3" customWidth="1"/>
    <col min="2" max="2" width="10.28515625" style="1" customWidth="1"/>
    <col min="3" max="3" width="12.7109375" customWidth="1"/>
    <col min="4" max="4" width="11.140625" customWidth="1"/>
    <col min="5" max="5" width="4.28515625" customWidth="1"/>
    <col min="6" max="7" width="4.5703125" style="3" customWidth="1"/>
    <col min="8" max="8" width="10" style="3" customWidth="1"/>
    <col min="9" max="9" width="10.28515625" style="3" hidden="1" customWidth="1"/>
    <col min="10" max="10" width="0.140625" hidden="1" customWidth="1"/>
    <col min="11" max="11" width="9.140625" style="5" customWidth="1"/>
    <col min="12" max="14" width="4.7109375" style="5" customWidth="1"/>
    <col min="15" max="15" width="11.42578125" customWidth="1"/>
    <col min="16" max="16" width="6.42578125" style="188" customWidth="1"/>
    <col min="17" max="19" width="5.7109375" style="188" customWidth="1"/>
    <col min="20" max="20" width="26.5703125" customWidth="1"/>
    <col min="21" max="21" width="18.140625" customWidth="1"/>
    <col min="22" max="22" width="17.28515625" customWidth="1"/>
    <col min="23" max="23" width="8.5703125" customWidth="1"/>
    <col min="26" max="26" width="12.42578125" customWidth="1"/>
    <col min="27" max="27" width="17.140625" customWidth="1"/>
  </cols>
  <sheetData>
    <row r="1" spans="1:22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176"/>
      <c r="L1" s="176"/>
      <c r="M1" s="176"/>
      <c r="N1" s="176"/>
    </row>
    <row r="2" spans="1:22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22" ht="15.75" x14ac:dyDescent="0.25">
      <c r="B3" s="65" t="s">
        <v>320</v>
      </c>
    </row>
    <row r="4" spans="1:22" s="180" customFormat="1" ht="30" customHeight="1" x14ac:dyDescent="0.2">
      <c r="A4" s="179" t="s">
        <v>309</v>
      </c>
      <c r="B4" s="177" t="s">
        <v>307</v>
      </c>
      <c r="C4" s="177" t="s">
        <v>306</v>
      </c>
      <c r="D4" s="177" t="s">
        <v>939</v>
      </c>
      <c r="E4" s="177" t="s">
        <v>888</v>
      </c>
      <c r="F4" s="177" t="s">
        <v>302</v>
      </c>
      <c r="G4" s="177" t="s">
        <v>301</v>
      </c>
      <c r="H4" s="177" t="s">
        <v>300</v>
      </c>
      <c r="I4" s="177" t="s">
        <v>651</v>
      </c>
      <c r="J4" s="177" t="s">
        <v>449</v>
      </c>
      <c r="K4" s="177" t="s">
        <v>450</v>
      </c>
      <c r="L4" s="177" t="s">
        <v>940</v>
      </c>
      <c r="M4" s="177" t="s">
        <v>941</v>
      </c>
      <c r="N4" s="177" t="s">
        <v>942</v>
      </c>
      <c r="O4" s="177" t="s">
        <v>462</v>
      </c>
      <c r="P4" s="248" t="s">
        <v>516</v>
      </c>
      <c r="Q4" s="249"/>
      <c r="R4" s="250"/>
      <c r="S4" s="197" t="s">
        <v>951</v>
      </c>
      <c r="T4" s="179" t="s">
        <v>456</v>
      </c>
      <c r="U4" s="190" t="s">
        <v>889</v>
      </c>
      <c r="V4" s="190" t="s">
        <v>890</v>
      </c>
    </row>
    <row r="5" spans="1:22" ht="33.75" customHeight="1" x14ac:dyDescent="0.25">
      <c r="A5" s="177">
        <v>1</v>
      </c>
      <c r="B5" s="177" t="s">
        <v>388</v>
      </c>
      <c r="C5" s="177" t="s">
        <v>389</v>
      </c>
      <c r="D5" s="177" t="s">
        <v>390</v>
      </c>
      <c r="E5" s="177" t="s">
        <v>261</v>
      </c>
      <c r="F5" s="177" t="s">
        <v>886</v>
      </c>
      <c r="G5" s="177" t="s">
        <v>15</v>
      </c>
      <c r="H5" s="191">
        <v>36541</v>
      </c>
      <c r="I5" s="177">
        <v>9929640341</v>
      </c>
      <c r="J5" s="182">
        <v>44874</v>
      </c>
      <c r="K5" s="182">
        <v>44874</v>
      </c>
      <c r="L5" s="192">
        <v>9</v>
      </c>
      <c r="M5" s="192">
        <v>11</v>
      </c>
      <c r="N5" s="192">
        <v>22</v>
      </c>
      <c r="O5" s="183">
        <v>760737540184</v>
      </c>
      <c r="P5" s="190" t="s">
        <v>484</v>
      </c>
      <c r="Q5" s="190" t="s">
        <v>489</v>
      </c>
      <c r="R5" s="190" t="s">
        <v>490</v>
      </c>
      <c r="S5" s="190" t="s">
        <v>490</v>
      </c>
      <c r="T5" s="184" t="s">
        <v>664</v>
      </c>
      <c r="U5" s="184" t="s">
        <v>920</v>
      </c>
      <c r="V5" s="184" t="s">
        <v>919</v>
      </c>
    </row>
    <row r="6" spans="1:22" ht="33.75" customHeight="1" x14ac:dyDescent="0.25">
      <c r="A6" s="177">
        <v>2</v>
      </c>
      <c r="B6" s="177" t="s">
        <v>374</v>
      </c>
      <c r="C6" s="177" t="s">
        <v>375</v>
      </c>
      <c r="D6" s="177" t="s">
        <v>376</v>
      </c>
      <c r="E6" s="177" t="s">
        <v>49</v>
      </c>
      <c r="F6" s="177"/>
      <c r="G6" s="177" t="s">
        <v>48</v>
      </c>
      <c r="H6" s="191">
        <v>37090</v>
      </c>
      <c r="I6" s="177">
        <v>9252119044</v>
      </c>
      <c r="J6" s="182">
        <v>44872</v>
      </c>
      <c r="K6" s="182">
        <v>44872</v>
      </c>
      <c r="L6" s="192">
        <v>7</v>
      </c>
      <c r="M6" s="192">
        <v>11</v>
      </c>
      <c r="N6" s="192">
        <v>22</v>
      </c>
      <c r="O6" s="183">
        <v>894678267886</v>
      </c>
      <c r="P6" s="190" t="s">
        <v>527</v>
      </c>
      <c r="Q6" s="190" t="s">
        <v>517</v>
      </c>
      <c r="R6" s="190" t="s">
        <v>500</v>
      </c>
      <c r="S6" s="198"/>
      <c r="T6" s="184" t="s">
        <v>644</v>
      </c>
      <c r="U6" s="184" t="s">
        <v>892</v>
      </c>
      <c r="V6" s="184" t="s">
        <v>891</v>
      </c>
    </row>
    <row r="7" spans="1:22" ht="33.75" customHeight="1" x14ac:dyDescent="0.25">
      <c r="A7" s="177">
        <v>3</v>
      </c>
      <c r="B7" s="177" t="s">
        <v>220</v>
      </c>
      <c r="C7" s="177" t="s">
        <v>219</v>
      </c>
      <c r="D7" s="177" t="s">
        <v>218</v>
      </c>
      <c r="E7" s="177" t="s">
        <v>32</v>
      </c>
      <c r="F7" s="177"/>
      <c r="G7" s="177" t="s">
        <v>31</v>
      </c>
      <c r="H7" s="191">
        <v>34885</v>
      </c>
      <c r="I7" s="185">
        <v>7023648871</v>
      </c>
      <c r="J7" s="182">
        <v>44848</v>
      </c>
      <c r="K7" s="182">
        <v>44848</v>
      </c>
      <c r="L7" s="192">
        <v>14</v>
      </c>
      <c r="M7" s="192">
        <v>10</v>
      </c>
      <c r="N7" s="192">
        <v>22</v>
      </c>
      <c r="O7" s="183">
        <v>896392207127</v>
      </c>
      <c r="P7" s="190" t="s">
        <v>480</v>
      </c>
      <c r="Q7" s="190" t="s">
        <v>478</v>
      </c>
      <c r="R7" s="190" t="s">
        <v>479</v>
      </c>
      <c r="S7" s="198"/>
      <c r="T7" s="184" t="s">
        <v>558</v>
      </c>
      <c r="U7" s="184" t="s">
        <v>892</v>
      </c>
      <c r="V7" s="184" t="s">
        <v>891</v>
      </c>
    </row>
    <row r="8" spans="1:22" ht="33.75" customHeight="1" x14ac:dyDescent="0.25">
      <c r="A8" s="177">
        <v>4</v>
      </c>
      <c r="B8" s="177" t="s">
        <v>380</v>
      </c>
      <c r="C8" s="177" t="s">
        <v>381</v>
      </c>
      <c r="D8" s="177" t="s">
        <v>382</v>
      </c>
      <c r="E8" s="177" t="s">
        <v>49</v>
      </c>
      <c r="F8" s="177"/>
      <c r="G8" s="177" t="s">
        <v>48</v>
      </c>
      <c r="H8" s="191">
        <v>35859</v>
      </c>
      <c r="I8" s="177">
        <v>7742476655</v>
      </c>
      <c r="J8" s="182">
        <v>44872</v>
      </c>
      <c r="K8" s="182">
        <v>44872</v>
      </c>
      <c r="L8" s="192">
        <v>7</v>
      </c>
      <c r="M8" s="192">
        <v>11</v>
      </c>
      <c r="N8" s="192">
        <v>22</v>
      </c>
      <c r="O8" s="183">
        <v>706224224211</v>
      </c>
      <c r="P8" s="190" t="s">
        <v>507</v>
      </c>
      <c r="Q8" s="190" t="s">
        <v>478</v>
      </c>
      <c r="R8" s="190" t="s">
        <v>479</v>
      </c>
      <c r="S8" s="198" t="s">
        <v>478</v>
      </c>
      <c r="T8" s="184" t="s">
        <v>643</v>
      </c>
      <c r="U8" s="184" t="s">
        <v>893</v>
      </c>
      <c r="V8" s="184" t="s">
        <v>894</v>
      </c>
    </row>
    <row r="9" spans="1:22" ht="33.75" customHeight="1" x14ac:dyDescent="0.25">
      <c r="A9" s="177">
        <v>5</v>
      </c>
      <c r="B9" s="177" t="s">
        <v>415</v>
      </c>
      <c r="C9" s="177" t="s">
        <v>416</v>
      </c>
      <c r="D9" s="177" t="s">
        <v>417</v>
      </c>
      <c r="E9" s="177" t="s">
        <v>37</v>
      </c>
      <c r="F9" s="177"/>
      <c r="G9" s="177" t="s">
        <v>36</v>
      </c>
      <c r="H9" s="191">
        <v>36693</v>
      </c>
      <c r="I9" s="177">
        <v>9166927640</v>
      </c>
      <c r="J9" s="182">
        <v>44874</v>
      </c>
      <c r="K9" s="182">
        <v>44874</v>
      </c>
      <c r="L9" s="192">
        <v>9</v>
      </c>
      <c r="M9" s="192">
        <v>11</v>
      </c>
      <c r="N9" s="192">
        <v>22</v>
      </c>
      <c r="O9" s="183">
        <v>530473938700</v>
      </c>
      <c r="P9" s="190" t="s">
        <v>484</v>
      </c>
      <c r="Q9" s="190" t="s">
        <v>489</v>
      </c>
      <c r="R9" s="190" t="s">
        <v>490</v>
      </c>
      <c r="S9" s="198"/>
      <c r="T9" s="184" t="s">
        <v>641</v>
      </c>
      <c r="U9" s="184" t="s">
        <v>895</v>
      </c>
      <c r="V9" s="184" t="s">
        <v>894</v>
      </c>
    </row>
    <row r="10" spans="1:22" ht="33.75" customHeight="1" x14ac:dyDescent="0.25">
      <c r="A10" s="177">
        <v>6</v>
      </c>
      <c r="B10" s="177" t="s">
        <v>91</v>
      </c>
      <c r="C10" s="177" t="s">
        <v>90</v>
      </c>
      <c r="D10" s="177" t="s">
        <v>89</v>
      </c>
      <c r="E10" s="177" t="s">
        <v>2</v>
      </c>
      <c r="F10" s="177"/>
      <c r="G10" s="177" t="s">
        <v>15</v>
      </c>
      <c r="H10" s="191">
        <v>36383</v>
      </c>
      <c r="I10" s="177">
        <v>7976534944</v>
      </c>
      <c r="J10" s="182">
        <v>44853</v>
      </c>
      <c r="K10" s="182">
        <v>44853</v>
      </c>
      <c r="L10" s="192">
        <v>19</v>
      </c>
      <c r="M10" s="192">
        <v>10</v>
      </c>
      <c r="N10" s="192">
        <v>22</v>
      </c>
      <c r="O10" s="183">
        <v>597895181465</v>
      </c>
      <c r="P10" s="190" t="s">
        <v>484</v>
      </c>
      <c r="Q10" s="190" t="s">
        <v>489</v>
      </c>
      <c r="R10" s="190" t="s">
        <v>490</v>
      </c>
      <c r="S10" s="198"/>
      <c r="T10" s="184" t="s">
        <v>691</v>
      </c>
      <c r="U10" s="184" t="s">
        <v>896</v>
      </c>
      <c r="V10" s="184" t="s">
        <v>891</v>
      </c>
    </row>
    <row r="11" spans="1:22" ht="33.75" customHeight="1" x14ac:dyDescent="0.25">
      <c r="A11" s="177">
        <v>7</v>
      </c>
      <c r="B11" s="177" t="s">
        <v>394</v>
      </c>
      <c r="C11" s="177" t="s">
        <v>395</v>
      </c>
      <c r="D11" s="177" t="s">
        <v>396</v>
      </c>
      <c r="E11" s="177" t="s">
        <v>8</v>
      </c>
      <c r="F11" s="177"/>
      <c r="G11" s="177" t="s">
        <v>15</v>
      </c>
      <c r="H11" s="191">
        <v>36149</v>
      </c>
      <c r="I11" s="177">
        <v>8000766101</v>
      </c>
      <c r="J11" s="182">
        <v>44874</v>
      </c>
      <c r="K11" s="182">
        <v>44874</v>
      </c>
      <c r="L11" s="192">
        <v>9</v>
      </c>
      <c r="M11" s="192">
        <v>11</v>
      </c>
      <c r="N11" s="192">
        <v>22</v>
      </c>
      <c r="O11" s="183">
        <v>845602337950</v>
      </c>
      <c r="P11" s="190" t="s">
        <v>484</v>
      </c>
      <c r="Q11" s="190" t="s">
        <v>489</v>
      </c>
      <c r="R11" s="190" t="s">
        <v>490</v>
      </c>
      <c r="S11" s="198"/>
      <c r="T11" s="184" t="s">
        <v>657</v>
      </c>
      <c r="U11" s="184" t="s">
        <v>892</v>
      </c>
      <c r="V11" s="184" t="s">
        <v>891</v>
      </c>
    </row>
    <row r="12" spans="1:22" ht="33.75" customHeight="1" x14ac:dyDescent="0.25">
      <c r="A12" s="177">
        <v>8</v>
      </c>
      <c r="B12" s="177" t="s">
        <v>884</v>
      </c>
      <c r="C12" s="177" t="s">
        <v>252</v>
      </c>
      <c r="D12" s="177" t="s">
        <v>251</v>
      </c>
      <c r="E12" s="177" t="s">
        <v>17</v>
      </c>
      <c r="F12" s="177" t="s">
        <v>887</v>
      </c>
      <c r="G12" s="177" t="s">
        <v>15</v>
      </c>
      <c r="H12" s="191">
        <v>35049</v>
      </c>
      <c r="I12" s="177">
        <v>9413982755</v>
      </c>
      <c r="J12" s="182">
        <v>44865</v>
      </c>
      <c r="K12" s="182">
        <v>44865</v>
      </c>
      <c r="L12" s="192">
        <v>31</v>
      </c>
      <c r="M12" s="192">
        <v>10</v>
      </c>
      <c r="N12" s="192">
        <v>22</v>
      </c>
      <c r="O12" s="183">
        <v>486338061331</v>
      </c>
      <c r="P12" s="190" t="s">
        <v>480</v>
      </c>
      <c r="Q12" s="190" t="s">
        <v>478</v>
      </c>
      <c r="R12" s="190" t="s">
        <v>496</v>
      </c>
      <c r="S12" s="198"/>
      <c r="T12" s="184" t="s">
        <v>703</v>
      </c>
      <c r="U12" s="184" t="s">
        <v>892</v>
      </c>
      <c r="V12" s="184" t="s">
        <v>891</v>
      </c>
    </row>
    <row r="13" spans="1:22" ht="33.75" customHeight="1" x14ac:dyDescent="0.25">
      <c r="A13" s="177">
        <v>9</v>
      </c>
      <c r="B13" s="177" t="s">
        <v>371</v>
      </c>
      <c r="C13" s="177" t="s">
        <v>372</v>
      </c>
      <c r="D13" s="177" t="s">
        <v>373</v>
      </c>
      <c r="E13" s="177" t="s">
        <v>49</v>
      </c>
      <c r="F13" s="177"/>
      <c r="G13" s="177" t="s">
        <v>48</v>
      </c>
      <c r="H13" s="191">
        <v>35284</v>
      </c>
      <c r="I13" s="177">
        <v>8619692902</v>
      </c>
      <c r="J13" s="182">
        <v>44875</v>
      </c>
      <c r="K13" s="182">
        <v>44875</v>
      </c>
      <c r="L13" s="192">
        <v>10</v>
      </c>
      <c r="M13" s="192">
        <v>11</v>
      </c>
      <c r="N13" s="192">
        <v>22</v>
      </c>
      <c r="O13" s="183">
        <v>933310218311</v>
      </c>
      <c r="P13" s="190" t="s">
        <v>480</v>
      </c>
      <c r="Q13" s="190" t="s">
        <v>495</v>
      </c>
      <c r="R13" s="190" t="s">
        <v>616</v>
      </c>
      <c r="S13" s="198"/>
      <c r="T13" s="184" t="s">
        <v>671</v>
      </c>
      <c r="U13" s="184" t="s">
        <v>892</v>
      </c>
      <c r="V13" s="184" t="s">
        <v>891</v>
      </c>
    </row>
    <row r="14" spans="1:22" ht="33.75" customHeight="1" x14ac:dyDescent="0.25">
      <c r="A14" s="177">
        <v>10</v>
      </c>
      <c r="B14" s="177" t="s">
        <v>232</v>
      </c>
      <c r="C14" s="177" t="s">
        <v>231</v>
      </c>
      <c r="D14" s="177" t="s">
        <v>134</v>
      </c>
      <c r="E14" s="177" t="s">
        <v>8</v>
      </c>
      <c r="F14" s="177"/>
      <c r="G14" s="177" t="s">
        <v>15</v>
      </c>
      <c r="H14" s="191">
        <v>35045</v>
      </c>
      <c r="I14" s="177">
        <v>9829349155</v>
      </c>
      <c r="J14" s="182">
        <v>44848</v>
      </c>
      <c r="K14" s="182">
        <v>44848</v>
      </c>
      <c r="L14" s="192">
        <v>14</v>
      </c>
      <c r="M14" s="192">
        <v>10</v>
      </c>
      <c r="N14" s="192">
        <v>22</v>
      </c>
      <c r="O14" s="183">
        <v>400120852059</v>
      </c>
      <c r="P14" s="190" t="s">
        <v>480</v>
      </c>
      <c r="Q14" s="190" t="s">
        <v>495</v>
      </c>
      <c r="R14" s="190" t="s">
        <v>479</v>
      </c>
      <c r="S14" s="198"/>
      <c r="T14" s="184" t="s">
        <v>726</v>
      </c>
      <c r="U14" s="184" t="s">
        <v>923</v>
      </c>
      <c r="V14" s="184" t="s">
        <v>917</v>
      </c>
    </row>
    <row r="15" spans="1:22" ht="33.75" customHeight="1" x14ac:dyDescent="0.25">
      <c r="A15" s="177">
        <v>11</v>
      </c>
      <c r="B15" s="177" t="s">
        <v>350</v>
      </c>
      <c r="C15" s="177" t="s">
        <v>351</v>
      </c>
      <c r="D15" s="177" t="s">
        <v>352</v>
      </c>
      <c r="E15" s="177" t="s">
        <v>8</v>
      </c>
      <c r="F15" s="177"/>
      <c r="G15" s="177" t="s">
        <v>7</v>
      </c>
      <c r="H15" s="191">
        <v>36223</v>
      </c>
      <c r="I15" s="177">
        <v>8306031102</v>
      </c>
      <c r="J15" s="182">
        <v>44872</v>
      </c>
      <c r="K15" s="182">
        <v>44872</v>
      </c>
      <c r="L15" s="192">
        <v>7</v>
      </c>
      <c r="M15" s="192">
        <v>11</v>
      </c>
      <c r="N15" s="192">
        <v>22</v>
      </c>
      <c r="O15" s="183">
        <v>710293848542</v>
      </c>
      <c r="P15" s="190" t="s">
        <v>480</v>
      </c>
      <c r="Q15" s="190" t="s">
        <v>478</v>
      </c>
      <c r="R15" s="190" t="s">
        <v>500</v>
      </c>
      <c r="S15" s="190" t="s">
        <v>478</v>
      </c>
      <c r="T15" s="184" t="s">
        <v>662</v>
      </c>
      <c r="U15" s="184" t="s">
        <v>918</v>
      </c>
      <c r="V15" s="184" t="s">
        <v>917</v>
      </c>
    </row>
    <row r="16" spans="1:22" ht="33.75" customHeight="1" x14ac:dyDescent="0.25">
      <c r="A16" s="177">
        <v>12</v>
      </c>
      <c r="B16" s="177" t="s">
        <v>403</v>
      </c>
      <c r="C16" s="177" t="s">
        <v>404</v>
      </c>
      <c r="D16" s="177" t="s">
        <v>405</v>
      </c>
      <c r="E16" s="177" t="s">
        <v>8</v>
      </c>
      <c r="F16" s="177"/>
      <c r="G16" s="177" t="s">
        <v>7</v>
      </c>
      <c r="H16" s="191">
        <v>36527</v>
      </c>
      <c r="I16" s="177">
        <v>8529388751</v>
      </c>
      <c r="J16" s="182">
        <v>44875</v>
      </c>
      <c r="K16" s="182">
        <v>44875</v>
      </c>
      <c r="L16" s="192">
        <v>10</v>
      </c>
      <c r="M16" s="192">
        <v>11</v>
      </c>
      <c r="N16" s="192">
        <v>22</v>
      </c>
      <c r="O16" s="183">
        <v>467355757137</v>
      </c>
      <c r="P16" s="190" t="s">
        <v>483</v>
      </c>
      <c r="Q16" s="190" t="s">
        <v>484</v>
      </c>
      <c r="R16" s="190" t="s">
        <v>485</v>
      </c>
      <c r="S16" s="198"/>
      <c r="T16" s="184" t="s">
        <v>667</v>
      </c>
      <c r="U16" s="184" t="s">
        <v>892</v>
      </c>
      <c r="V16" s="184" t="s">
        <v>891</v>
      </c>
    </row>
    <row r="17" spans="1:22" ht="33.75" customHeight="1" x14ac:dyDescent="0.25">
      <c r="A17" s="177">
        <v>13</v>
      </c>
      <c r="B17" s="177" t="s">
        <v>125</v>
      </c>
      <c r="C17" s="177" t="s">
        <v>124</v>
      </c>
      <c r="D17" s="177" t="s">
        <v>123</v>
      </c>
      <c r="E17" s="177" t="s">
        <v>49</v>
      </c>
      <c r="F17" s="177"/>
      <c r="G17" s="177" t="s">
        <v>48</v>
      </c>
      <c r="H17" s="191">
        <v>36347</v>
      </c>
      <c r="I17" s="177">
        <v>9351557300</v>
      </c>
      <c r="J17" s="182">
        <v>44854</v>
      </c>
      <c r="K17" s="182">
        <v>44854</v>
      </c>
      <c r="L17" s="192">
        <v>20</v>
      </c>
      <c r="M17" s="192">
        <v>10</v>
      </c>
      <c r="N17" s="192">
        <v>22</v>
      </c>
      <c r="O17" s="183">
        <v>536574107048</v>
      </c>
      <c r="P17" s="190" t="s">
        <v>527</v>
      </c>
      <c r="Q17" s="190" t="s">
        <v>495</v>
      </c>
      <c r="R17" s="190" t="s">
        <v>500</v>
      </c>
      <c r="S17" s="190" t="s">
        <v>527</v>
      </c>
      <c r="T17" s="184" t="s">
        <v>684</v>
      </c>
      <c r="U17" s="184" t="s">
        <v>918</v>
      </c>
      <c r="V17" s="184" t="s">
        <v>917</v>
      </c>
    </row>
    <row r="18" spans="1:22" ht="33.75" customHeight="1" x14ac:dyDescent="0.25">
      <c r="A18" s="177">
        <v>14</v>
      </c>
      <c r="B18" s="177" t="s">
        <v>397</v>
      </c>
      <c r="C18" s="177" t="s">
        <v>398</v>
      </c>
      <c r="D18" s="177" t="s">
        <v>399</v>
      </c>
      <c r="E18" s="177" t="s">
        <v>8</v>
      </c>
      <c r="F18" s="177"/>
      <c r="G18" s="177" t="s">
        <v>7</v>
      </c>
      <c r="H18" s="191">
        <v>36080</v>
      </c>
      <c r="I18" s="177">
        <v>7014721990</v>
      </c>
      <c r="J18" s="182">
        <v>44874</v>
      </c>
      <c r="K18" s="182">
        <v>44874</v>
      </c>
      <c r="L18" s="193">
        <v>9</v>
      </c>
      <c r="M18" s="193">
        <v>11</v>
      </c>
      <c r="N18" s="192">
        <v>22</v>
      </c>
      <c r="O18" s="186">
        <v>336297756749</v>
      </c>
      <c r="P18" s="190" t="s">
        <v>483</v>
      </c>
      <c r="Q18" s="190" t="s">
        <v>484</v>
      </c>
      <c r="R18" s="190" t="s">
        <v>485</v>
      </c>
      <c r="S18" s="198"/>
      <c r="T18" s="184" t="s">
        <v>658</v>
      </c>
      <c r="U18" s="184" t="s">
        <v>906</v>
      </c>
      <c r="V18" s="184" t="s">
        <v>891</v>
      </c>
    </row>
    <row r="19" spans="1:22" ht="33.75" customHeight="1" x14ac:dyDescent="0.25">
      <c r="A19" s="177">
        <v>15</v>
      </c>
      <c r="B19" s="177" t="s">
        <v>222</v>
      </c>
      <c r="C19" s="177" t="s">
        <v>221</v>
      </c>
      <c r="D19" s="177" t="s">
        <v>12</v>
      </c>
      <c r="E19" s="177" t="s">
        <v>2</v>
      </c>
      <c r="F19" s="177"/>
      <c r="G19" s="177" t="s">
        <v>1</v>
      </c>
      <c r="H19" s="191">
        <v>36571</v>
      </c>
      <c r="I19" s="177">
        <v>7852076967</v>
      </c>
      <c r="J19" s="182">
        <v>44849</v>
      </c>
      <c r="K19" s="182">
        <v>44849</v>
      </c>
      <c r="L19" s="192">
        <v>15</v>
      </c>
      <c r="M19" s="192">
        <v>10</v>
      </c>
      <c r="N19" s="192">
        <v>22</v>
      </c>
      <c r="O19" s="183">
        <v>539786812980</v>
      </c>
      <c r="P19" s="190" t="s">
        <v>480</v>
      </c>
      <c r="Q19" s="190" t="s">
        <v>495</v>
      </c>
      <c r="R19" s="190" t="s">
        <v>479</v>
      </c>
      <c r="S19" s="198"/>
      <c r="T19" s="184" t="s">
        <v>552</v>
      </c>
      <c r="U19" s="184" t="s">
        <v>892</v>
      </c>
      <c r="V19" s="184" t="s">
        <v>891</v>
      </c>
    </row>
    <row r="20" spans="1:22" ht="33.75" customHeight="1" x14ac:dyDescent="0.25">
      <c r="A20" s="177">
        <v>16</v>
      </c>
      <c r="B20" s="177" t="s">
        <v>26</v>
      </c>
      <c r="C20" s="177" t="s">
        <v>25</v>
      </c>
      <c r="D20" s="177" t="s">
        <v>24</v>
      </c>
      <c r="E20" s="177" t="s">
        <v>2</v>
      </c>
      <c r="F20" s="177" t="s">
        <v>886</v>
      </c>
      <c r="G20" s="177" t="s">
        <v>15</v>
      </c>
      <c r="H20" s="191">
        <v>36838</v>
      </c>
      <c r="I20" s="177">
        <v>8290516908</v>
      </c>
      <c r="J20" s="182">
        <v>44849</v>
      </c>
      <c r="K20" s="182">
        <v>44849</v>
      </c>
      <c r="L20" s="192">
        <v>15</v>
      </c>
      <c r="M20" s="192">
        <v>10</v>
      </c>
      <c r="N20" s="192">
        <v>22</v>
      </c>
      <c r="O20" s="183">
        <v>426269852805</v>
      </c>
      <c r="P20" s="77" t="s">
        <v>722</v>
      </c>
      <c r="Q20" s="77" t="s">
        <v>722</v>
      </c>
      <c r="R20" s="77" t="s">
        <v>722</v>
      </c>
      <c r="S20" s="77"/>
      <c r="T20" s="184" t="s">
        <v>544</v>
      </c>
      <c r="U20" s="184" t="s">
        <v>921</v>
      </c>
      <c r="V20" s="184" t="s">
        <v>891</v>
      </c>
    </row>
    <row r="21" spans="1:22" ht="33.75" customHeight="1" x14ac:dyDescent="0.25">
      <c r="A21" s="177">
        <v>17</v>
      </c>
      <c r="B21" s="177" t="s">
        <v>47</v>
      </c>
      <c r="C21" s="177" t="s">
        <v>46</v>
      </c>
      <c r="D21" s="177" t="s">
        <v>45</v>
      </c>
      <c r="E21" s="177" t="s">
        <v>2</v>
      </c>
      <c r="F21" s="177" t="s">
        <v>886</v>
      </c>
      <c r="G21" s="177" t="s">
        <v>1</v>
      </c>
      <c r="H21" s="191">
        <v>36643</v>
      </c>
      <c r="I21" s="177">
        <v>9602669890</v>
      </c>
      <c r="J21" s="182">
        <v>44848</v>
      </c>
      <c r="K21" s="182">
        <v>44848</v>
      </c>
      <c r="L21" s="192">
        <v>14</v>
      </c>
      <c r="M21" s="192">
        <v>10</v>
      </c>
      <c r="N21" s="192">
        <v>22</v>
      </c>
      <c r="O21" s="183">
        <v>214915037655</v>
      </c>
      <c r="P21" s="190" t="s">
        <v>483</v>
      </c>
      <c r="Q21" s="190" t="s">
        <v>484</v>
      </c>
      <c r="R21" s="190" t="s">
        <v>485</v>
      </c>
      <c r="S21" s="198"/>
      <c r="T21" s="184" t="s">
        <v>530</v>
      </c>
      <c r="U21" s="184" t="s">
        <v>899</v>
      </c>
      <c r="V21" s="184" t="s">
        <v>891</v>
      </c>
    </row>
    <row r="22" spans="1:22" ht="33.75" customHeight="1" x14ac:dyDescent="0.25">
      <c r="A22" s="177">
        <v>18</v>
      </c>
      <c r="B22" s="177" t="s">
        <v>729</v>
      </c>
      <c r="C22" s="177" t="s">
        <v>369</v>
      </c>
      <c r="D22" s="177" t="s">
        <v>370</v>
      </c>
      <c r="E22" s="177" t="s">
        <v>37</v>
      </c>
      <c r="F22" s="177"/>
      <c r="G22" s="177" t="s">
        <v>36</v>
      </c>
      <c r="H22" s="191">
        <v>37836</v>
      </c>
      <c r="I22" s="177">
        <v>8003664142</v>
      </c>
      <c r="J22" s="181">
        <v>44897</v>
      </c>
      <c r="K22" s="182">
        <v>44897</v>
      </c>
      <c r="L22" s="192">
        <v>2</v>
      </c>
      <c r="M22" s="192">
        <v>12</v>
      </c>
      <c r="N22" s="192">
        <v>22</v>
      </c>
      <c r="O22" s="183">
        <v>883177492432</v>
      </c>
      <c r="P22" s="190" t="s">
        <v>480</v>
      </c>
      <c r="Q22" s="190" t="s">
        <v>478</v>
      </c>
      <c r="R22" s="190" t="s">
        <v>479</v>
      </c>
      <c r="S22" s="198"/>
      <c r="T22" s="184" t="s">
        <v>730</v>
      </c>
      <c r="U22" s="184" t="s">
        <v>922</v>
      </c>
      <c r="V22" s="184" t="s">
        <v>897</v>
      </c>
    </row>
    <row r="23" spans="1:22" ht="33.75" customHeight="1" x14ac:dyDescent="0.25">
      <c r="A23" s="177">
        <v>19</v>
      </c>
      <c r="B23" s="177" t="s">
        <v>749</v>
      </c>
      <c r="C23" s="177" t="s">
        <v>732</v>
      </c>
      <c r="D23" s="177" t="s">
        <v>733</v>
      </c>
      <c r="E23" s="177" t="s">
        <v>8</v>
      </c>
      <c r="F23" s="177"/>
      <c r="G23" s="177" t="s">
        <v>7</v>
      </c>
      <c r="H23" s="191">
        <v>36547</v>
      </c>
      <c r="I23" s="185">
        <v>6376858846</v>
      </c>
      <c r="J23" s="182">
        <v>44903</v>
      </c>
      <c r="K23" s="182">
        <v>44903</v>
      </c>
      <c r="L23" s="194">
        <v>8</v>
      </c>
      <c r="M23" s="194">
        <v>12</v>
      </c>
      <c r="N23" s="192">
        <v>22</v>
      </c>
      <c r="O23" s="187">
        <v>329743110225</v>
      </c>
      <c r="P23" s="190" t="s">
        <v>480</v>
      </c>
      <c r="Q23" s="190" t="s">
        <v>495</v>
      </c>
      <c r="R23" s="190" t="s">
        <v>500</v>
      </c>
      <c r="S23" s="198"/>
      <c r="T23" s="184" t="s">
        <v>745</v>
      </c>
      <c r="U23" s="184" t="s">
        <v>898</v>
      </c>
      <c r="V23" s="184" t="s">
        <v>897</v>
      </c>
    </row>
    <row r="24" spans="1:22" ht="33.75" customHeight="1" x14ac:dyDescent="0.25">
      <c r="A24" s="177">
        <v>20</v>
      </c>
      <c r="B24" s="177" t="s">
        <v>263</v>
      </c>
      <c r="C24" s="177" t="s">
        <v>187</v>
      </c>
      <c r="D24" s="177" t="s">
        <v>262</v>
      </c>
      <c r="E24" s="177" t="s">
        <v>261</v>
      </c>
      <c r="F24" s="177"/>
      <c r="G24" s="177" t="s">
        <v>15</v>
      </c>
      <c r="H24" s="191">
        <v>37067</v>
      </c>
      <c r="I24" s="177">
        <v>9799965463</v>
      </c>
      <c r="J24" s="182">
        <v>44851</v>
      </c>
      <c r="K24" s="182">
        <v>44851</v>
      </c>
      <c r="L24" s="192">
        <v>17</v>
      </c>
      <c r="M24" s="192">
        <v>10</v>
      </c>
      <c r="N24" s="192">
        <v>22</v>
      </c>
      <c r="O24" s="183">
        <v>468602049218</v>
      </c>
      <c r="P24" s="190" t="s">
        <v>480</v>
      </c>
      <c r="Q24" s="190" t="s">
        <v>479</v>
      </c>
      <c r="R24" s="190" t="s">
        <v>581</v>
      </c>
      <c r="S24" s="198"/>
      <c r="T24" s="184" t="s">
        <v>696</v>
      </c>
      <c r="U24" s="184" t="s">
        <v>899</v>
      </c>
      <c r="V24" s="184" t="s">
        <v>891</v>
      </c>
    </row>
    <row r="25" spans="1:22" ht="33.75" customHeight="1" x14ac:dyDescent="0.25">
      <c r="A25" s="177">
        <v>21</v>
      </c>
      <c r="B25" s="177" t="s">
        <v>165</v>
      </c>
      <c r="C25" s="177" t="s">
        <v>164</v>
      </c>
      <c r="D25" s="177" t="s">
        <v>163</v>
      </c>
      <c r="E25" s="177" t="s">
        <v>37</v>
      </c>
      <c r="F25" s="177"/>
      <c r="G25" s="177" t="s">
        <v>36</v>
      </c>
      <c r="H25" s="191">
        <v>36540</v>
      </c>
      <c r="I25" s="177">
        <v>8949341357</v>
      </c>
      <c r="J25" s="182">
        <v>44851</v>
      </c>
      <c r="K25" s="182">
        <v>44851</v>
      </c>
      <c r="L25" s="192">
        <v>17</v>
      </c>
      <c r="M25" s="192">
        <v>10</v>
      </c>
      <c r="N25" s="192">
        <v>22</v>
      </c>
      <c r="O25" s="183">
        <v>577221831145</v>
      </c>
      <c r="P25" s="190" t="s">
        <v>480</v>
      </c>
      <c r="Q25" s="190" t="s">
        <v>478</v>
      </c>
      <c r="R25" s="190" t="s">
        <v>479</v>
      </c>
      <c r="S25" s="198"/>
      <c r="T25" s="184" t="s">
        <v>698</v>
      </c>
      <c r="U25" s="184" t="s">
        <v>900</v>
      </c>
      <c r="V25" s="184" t="s">
        <v>897</v>
      </c>
    </row>
    <row r="26" spans="1:22" ht="33.75" customHeight="1" x14ac:dyDescent="0.25">
      <c r="A26" s="177">
        <v>22</v>
      </c>
      <c r="B26" s="177" t="s">
        <v>377</v>
      </c>
      <c r="C26" s="177" t="s">
        <v>378</v>
      </c>
      <c r="D26" s="177" t="s">
        <v>379</v>
      </c>
      <c r="E26" s="177" t="s">
        <v>49</v>
      </c>
      <c r="F26" s="177"/>
      <c r="G26" s="177" t="s">
        <v>48</v>
      </c>
      <c r="H26" s="191">
        <v>37544</v>
      </c>
      <c r="I26" s="177">
        <v>9928274638</v>
      </c>
      <c r="J26" s="182">
        <v>44874</v>
      </c>
      <c r="K26" s="182">
        <v>44874</v>
      </c>
      <c r="L26" s="192">
        <v>9</v>
      </c>
      <c r="M26" s="192">
        <v>11</v>
      </c>
      <c r="N26" s="192">
        <v>22</v>
      </c>
      <c r="O26" s="183">
        <v>759272034042</v>
      </c>
      <c r="P26" s="190" t="s">
        <v>480</v>
      </c>
      <c r="Q26" s="190" t="s">
        <v>500</v>
      </c>
      <c r="R26" s="190" t="s">
        <v>496</v>
      </c>
      <c r="S26" s="198"/>
      <c r="T26" s="184" t="s">
        <v>656</v>
      </c>
      <c r="U26" s="184" t="s">
        <v>901</v>
      </c>
      <c r="V26" s="184" t="s">
        <v>891</v>
      </c>
    </row>
    <row r="27" spans="1:22" ht="33.75" customHeight="1" x14ac:dyDescent="0.25">
      <c r="A27" s="177">
        <v>23</v>
      </c>
      <c r="B27" s="177" t="s">
        <v>14</v>
      </c>
      <c r="C27" s="177" t="s">
        <v>13</v>
      </c>
      <c r="D27" s="177" t="s">
        <v>12</v>
      </c>
      <c r="E27" s="177" t="s">
        <v>8</v>
      </c>
      <c r="F27" s="177"/>
      <c r="G27" s="177" t="s">
        <v>7</v>
      </c>
      <c r="H27" s="191">
        <v>36418</v>
      </c>
      <c r="I27" s="177">
        <v>9413162081</v>
      </c>
      <c r="J27" s="182">
        <v>44849</v>
      </c>
      <c r="K27" s="182">
        <v>44849</v>
      </c>
      <c r="L27" s="192">
        <v>15</v>
      </c>
      <c r="M27" s="192">
        <v>10</v>
      </c>
      <c r="N27" s="192">
        <v>22</v>
      </c>
      <c r="O27" s="183">
        <v>479107150069</v>
      </c>
      <c r="P27" s="177" t="s">
        <v>722</v>
      </c>
      <c r="Q27" s="177" t="s">
        <v>722</v>
      </c>
      <c r="R27" s="177" t="s">
        <v>722</v>
      </c>
      <c r="S27" s="177" t="s">
        <v>949</v>
      </c>
      <c r="T27" s="184" t="s">
        <v>676</v>
      </c>
      <c r="U27" s="184" t="s">
        <v>892</v>
      </c>
      <c r="V27" s="184" t="s">
        <v>891</v>
      </c>
    </row>
    <row r="28" spans="1:22" ht="33.75" customHeight="1" x14ac:dyDescent="0.25">
      <c r="A28" s="177">
        <v>24</v>
      </c>
      <c r="B28" s="177" t="s">
        <v>203</v>
      </c>
      <c r="C28" s="177" t="s">
        <v>202</v>
      </c>
      <c r="D28" s="177" t="s">
        <v>201</v>
      </c>
      <c r="E28" s="177" t="s">
        <v>8</v>
      </c>
      <c r="F28" s="177"/>
      <c r="G28" s="177" t="s">
        <v>7</v>
      </c>
      <c r="H28" s="191">
        <v>36442</v>
      </c>
      <c r="I28" s="177">
        <v>8690401263</v>
      </c>
      <c r="J28" s="182">
        <v>44848</v>
      </c>
      <c r="K28" s="182">
        <v>44848</v>
      </c>
      <c r="L28" s="192">
        <v>14</v>
      </c>
      <c r="M28" s="192">
        <v>10</v>
      </c>
      <c r="N28" s="192">
        <v>22</v>
      </c>
      <c r="O28" s="183">
        <v>682425161025</v>
      </c>
      <c r="P28" s="190" t="s">
        <v>521</v>
      </c>
      <c r="Q28" s="190" t="s">
        <v>555</v>
      </c>
      <c r="R28" s="190" t="s">
        <v>479</v>
      </c>
      <c r="S28" s="198"/>
      <c r="T28" s="184" t="s">
        <v>556</v>
      </c>
      <c r="U28" s="184" t="s">
        <v>910</v>
      </c>
      <c r="V28" s="184" t="s">
        <v>891</v>
      </c>
    </row>
    <row r="29" spans="1:22" ht="33.75" customHeight="1" x14ac:dyDescent="0.25">
      <c r="A29" s="177">
        <v>25</v>
      </c>
      <c r="B29" s="177" t="s">
        <v>133</v>
      </c>
      <c r="C29" s="177" t="s">
        <v>132</v>
      </c>
      <c r="D29" s="177" t="s">
        <v>123</v>
      </c>
      <c r="E29" s="177" t="s">
        <v>32</v>
      </c>
      <c r="F29" s="177"/>
      <c r="G29" s="177" t="s">
        <v>31</v>
      </c>
      <c r="H29" s="191">
        <v>37305</v>
      </c>
      <c r="I29" s="177">
        <v>7412907921</v>
      </c>
      <c r="J29" s="182">
        <v>44849</v>
      </c>
      <c r="K29" s="182">
        <v>44849</v>
      </c>
      <c r="L29" s="192">
        <v>15</v>
      </c>
      <c r="M29" s="192">
        <v>10</v>
      </c>
      <c r="N29" s="192">
        <v>22</v>
      </c>
      <c r="O29" s="183">
        <v>635118786460</v>
      </c>
      <c r="P29" s="190" t="s">
        <v>480</v>
      </c>
      <c r="Q29" s="190" t="s">
        <v>555</v>
      </c>
      <c r="R29" s="190" t="s">
        <v>500</v>
      </c>
      <c r="S29" s="198"/>
      <c r="T29" s="184" t="s">
        <v>707</v>
      </c>
      <c r="U29" s="184" t="s">
        <v>912</v>
      </c>
      <c r="V29" s="184" t="s">
        <v>897</v>
      </c>
    </row>
    <row r="30" spans="1:22" ht="33.75" customHeight="1" x14ac:dyDescent="0.25">
      <c r="A30" s="177">
        <v>26</v>
      </c>
      <c r="B30" s="177" t="s">
        <v>383</v>
      </c>
      <c r="C30" s="177" t="s">
        <v>384</v>
      </c>
      <c r="D30" s="177" t="s">
        <v>385</v>
      </c>
      <c r="E30" s="177" t="s">
        <v>37</v>
      </c>
      <c r="F30" s="177"/>
      <c r="G30" s="177" t="s">
        <v>41</v>
      </c>
      <c r="H30" s="191">
        <v>36664</v>
      </c>
      <c r="I30" s="177">
        <v>8949166360</v>
      </c>
      <c r="J30" s="182">
        <v>44879</v>
      </c>
      <c r="K30" s="182">
        <v>44879</v>
      </c>
      <c r="L30" s="192">
        <v>14</v>
      </c>
      <c r="M30" s="192">
        <v>11</v>
      </c>
      <c r="N30" s="192">
        <v>22</v>
      </c>
      <c r="O30" s="183">
        <v>349921492190</v>
      </c>
      <c r="P30" s="190" t="s">
        <v>480</v>
      </c>
      <c r="Q30" s="190" t="s">
        <v>478</v>
      </c>
      <c r="R30" s="190" t="s">
        <v>496</v>
      </c>
      <c r="S30" s="198"/>
      <c r="T30" s="184" t="s">
        <v>673</v>
      </c>
      <c r="U30" s="184" t="s">
        <v>913</v>
      </c>
      <c r="V30" s="184" t="s">
        <v>891</v>
      </c>
    </row>
    <row r="31" spans="1:22" ht="33.75" customHeight="1" x14ac:dyDescent="0.25">
      <c r="A31" s="177">
        <v>27</v>
      </c>
      <c r="B31" s="177" t="s">
        <v>94</v>
      </c>
      <c r="C31" s="177" t="s">
        <v>93</v>
      </c>
      <c r="D31" s="177" t="s">
        <v>92</v>
      </c>
      <c r="E31" s="177" t="s">
        <v>49</v>
      </c>
      <c r="F31" s="177"/>
      <c r="G31" s="177" t="s">
        <v>15</v>
      </c>
      <c r="H31" s="191">
        <v>37150</v>
      </c>
      <c r="I31" s="177">
        <v>7877928343</v>
      </c>
      <c r="J31" s="182">
        <v>44849</v>
      </c>
      <c r="K31" s="182">
        <v>44849</v>
      </c>
      <c r="L31" s="192">
        <v>15</v>
      </c>
      <c r="M31" s="192">
        <v>10</v>
      </c>
      <c r="N31" s="192">
        <v>22</v>
      </c>
      <c r="O31" s="183">
        <v>830941361666</v>
      </c>
      <c r="P31" s="190" t="s">
        <v>489</v>
      </c>
      <c r="Q31" s="190" t="s">
        <v>490</v>
      </c>
      <c r="R31" s="190" t="s">
        <v>484</v>
      </c>
      <c r="S31" s="198"/>
      <c r="T31" s="184" t="s">
        <v>548</v>
      </c>
      <c r="U31" s="184" t="s">
        <v>899</v>
      </c>
      <c r="V31" s="184" t="s">
        <v>891</v>
      </c>
    </row>
    <row r="32" spans="1:22" ht="33.75" customHeight="1" x14ac:dyDescent="0.25">
      <c r="A32" s="177">
        <v>28</v>
      </c>
      <c r="B32" s="177" t="s">
        <v>224</v>
      </c>
      <c r="C32" s="177" t="s">
        <v>25</v>
      </c>
      <c r="D32" s="177" t="s">
        <v>223</v>
      </c>
      <c r="E32" s="177" t="s">
        <v>49</v>
      </c>
      <c r="F32" s="177"/>
      <c r="G32" s="177" t="s">
        <v>15</v>
      </c>
      <c r="H32" s="191">
        <v>36781</v>
      </c>
      <c r="I32" s="177">
        <v>9529376646</v>
      </c>
      <c r="J32" s="182">
        <v>44848</v>
      </c>
      <c r="K32" s="182">
        <v>44848</v>
      </c>
      <c r="L32" s="192">
        <v>14</v>
      </c>
      <c r="M32" s="192">
        <v>10</v>
      </c>
      <c r="N32" s="192">
        <v>22</v>
      </c>
      <c r="O32" s="183">
        <v>570984055156</v>
      </c>
      <c r="P32" s="190" t="s">
        <v>480</v>
      </c>
      <c r="Q32" s="190" t="s">
        <v>500</v>
      </c>
      <c r="R32" s="190" t="s">
        <v>479</v>
      </c>
      <c r="S32" s="198"/>
      <c r="T32" s="184" t="s">
        <v>566</v>
      </c>
      <c r="U32" s="184" t="s">
        <v>914</v>
      </c>
      <c r="V32" s="184" t="s">
        <v>891</v>
      </c>
    </row>
    <row r="33" spans="1:22" ht="33.75" customHeight="1" x14ac:dyDescent="0.25">
      <c r="A33" s="177">
        <v>29</v>
      </c>
      <c r="B33" s="177" t="s">
        <v>176</v>
      </c>
      <c r="C33" s="177" t="s">
        <v>175</v>
      </c>
      <c r="D33" s="177" t="s">
        <v>174</v>
      </c>
      <c r="E33" s="177" t="s">
        <v>8</v>
      </c>
      <c r="F33" s="177"/>
      <c r="G33" s="177" t="s">
        <v>7</v>
      </c>
      <c r="H33" s="191">
        <v>36655</v>
      </c>
      <c r="I33" s="177">
        <v>9680534274</v>
      </c>
      <c r="J33" s="182">
        <v>44848</v>
      </c>
      <c r="K33" s="182">
        <v>44848</v>
      </c>
      <c r="L33" s="192">
        <v>14</v>
      </c>
      <c r="M33" s="192">
        <v>10</v>
      </c>
      <c r="N33" s="192">
        <v>22</v>
      </c>
      <c r="O33" s="183">
        <v>332075819503</v>
      </c>
      <c r="P33" s="190" t="s">
        <v>480</v>
      </c>
      <c r="Q33" s="190" t="s">
        <v>478</v>
      </c>
      <c r="R33" s="190" t="s">
        <v>521</v>
      </c>
      <c r="S33" s="198"/>
      <c r="T33" s="184" t="s">
        <v>523</v>
      </c>
      <c r="U33" s="184" t="s">
        <v>915</v>
      </c>
      <c r="V33" s="184" t="s">
        <v>891</v>
      </c>
    </row>
    <row r="34" spans="1:22" ht="33.75" customHeight="1" x14ac:dyDescent="0.25">
      <c r="A34" s="177">
        <v>30</v>
      </c>
      <c r="B34" s="177" t="s">
        <v>151</v>
      </c>
      <c r="C34" s="177" t="s">
        <v>150</v>
      </c>
      <c r="D34" s="177" t="s">
        <v>149</v>
      </c>
      <c r="E34" s="177" t="s">
        <v>2</v>
      </c>
      <c r="F34" s="177"/>
      <c r="G34" s="177" t="s">
        <v>1</v>
      </c>
      <c r="H34" s="191">
        <v>37053</v>
      </c>
      <c r="I34" s="177">
        <v>9610245955</v>
      </c>
      <c r="J34" s="182">
        <v>44846</v>
      </c>
      <c r="K34" s="182">
        <v>44846</v>
      </c>
      <c r="L34" s="192">
        <v>12</v>
      </c>
      <c r="M34" s="192">
        <v>10</v>
      </c>
      <c r="N34" s="192">
        <v>22</v>
      </c>
      <c r="O34" s="183">
        <v>558277737483</v>
      </c>
      <c r="P34" s="190" t="s">
        <v>507</v>
      </c>
      <c r="Q34" s="190" t="s">
        <v>495</v>
      </c>
      <c r="R34" s="190" t="s">
        <v>479</v>
      </c>
      <c r="S34" s="198"/>
      <c r="T34" s="184" t="s">
        <v>505</v>
      </c>
      <c r="U34" s="184" t="s">
        <v>916</v>
      </c>
      <c r="V34" s="184" t="s">
        <v>891</v>
      </c>
    </row>
    <row r="35" spans="1:22" ht="33.75" customHeight="1" x14ac:dyDescent="0.25">
      <c r="A35" s="177">
        <v>31</v>
      </c>
      <c r="B35" s="177" t="s">
        <v>131</v>
      </c>
      <c r="C35" s="177" t="s">
        <v>130</v>
      </c>
      <c r="D35" s="177" t="s">
        <v>129</v>
      </c>
      <c r="E35" s="177" t="s">
        <v>2</v>
      </c>
      <c r="F35" s="177"/>
      <c r="G35" s="177" t="s">
        <v>1</v>
      </c>
      <c r="H35" s="191">
        <v>36928</v>
      </c>
      <c r="I35" s="177">
        <v>7877166624</v>
      </c>
      <c r="J35" s="182">
        <v>44851</v>
      </c>
      <c r="K35" s="182">
        <v>44851</v>
      </c>
      <c r="L35" s="192">
        <v>17</v>
      </c>
      <c r="M35" s="192">
        <v>10</v>
      </c>
      <c r="N35" s="192">
        <v>22</v>
      </c>
      <c r="O35" s="183">
        <v>986082173865</v>
      </c>
      <c r="P35" s="190" t="s">
        <v>478</v>
      </c>
      <c r="Q35" s="190" t="s">
        <v>495</v>
      </c>
      <c r="R35" s="190" t="s">
        <v>479</v>
      </c>
      <c r="S35" s="198"/>
      <c r="T35" s="184" t="s">
        <v>683</v>
      </c>
      <c r="U35" s="184" t="s">
        <v>892</v>
      </c>
      <c r="V35" s="184" t="s">
        <v>891</v>
      </c>
    </row>
    <row r="36" spans="1:22" ht="33.75" customHeight="1" x14ac:dyDescent="0.25">
      <c r="A36" s="177">
        <v>32</v>
      </c>
      <c r="B36" s="177" t="s">
        <v>400</v>
      </c>
      <c r="C36" s="177" t="s">
        <v>401</v>
      </c>
      <c r="D36" s="177" t="s">
        <v>402</v>
      </c>
      <c r="E36" s="177" t="s">
        <v>8</v>
      </c>
      <c r="F36" s="177"/>
      <c r="G36" s="177" t="s">
        <v>7</v>
      </c>
      <c r="H36" s="191">
        <v>36708</v>
      </c>
      <c r="I36" s="177">
        <v>9602197442</v>
      </c>
      <c r="J36" s="182">
        <v>44875</v>
      </c>
      <c r="K36" s="182">
        <v>44875</v>
      </c>
      <c r="L36" s="192">
        <v>10</v>
      </c>
      <c r="M36" s="192">
        <v>11</v>
      </c>
      <c r="N36" s="192">
        <v>22</v>
      </c>
      <c r="O36" s="183">
        <v>482764272556</v>
      </c>
      <c r="P36" s="190" t="s">
        <v>483</v>
      </c>
      <c r="Q36" s="190" t="s">
        <v>484</v>
      </c>
      <c r="R36" s="190" t="s">
        <v>485</v>
      </c>
      <c r="S36" s="198"/>
      <c r="T36" s="184" t="s">
        <v>665</v>
      </c>
      <c r="U36" s="184" t="s">
        <v>913</v>
      </c>
      <c r="V36" s="184" t="s">
        <v>891</v>
      </c>
    </row>
    <row r="37" spans="1:22" ht="33.75" customHeight="1" x14ac:dyDescent="0.25">
      <c r="A37" s="177">
        <v>33</v>
      </c>
      <c r="B37" s="177" t="s">
        <v>249</v>
      </c>
      <c r="C37" s="177" t="s">
        <v>248</v>
      </c>
      <c r="D37" s="177" t="s">
        <v>228</v>
      </c>
      <c r="E37" s="177" t="s">
        <v>8</v>
      </c>
      <c r="F37" s="177"/>
      <c r="G37" s="177" t="s">
        <v>15</v>
      </c>
      <c r="H37" s="191">
        <v>36659</v>
      </c>
      <c r="I37" s="177">
        <v>9001912704</v>
      </c>
      <c r="J37" s="182">
        <v>44848</v>
      </c>
      <c r="K37" s="182">
        <v>44848</v>
      </c>
      <c r="L37" s="192">
        <v>14</v>
      </c>
      <c r="M37" s="192">
        <v>10</v>
      </c>
      <c r="N37" s="192">
        <v>22</v>
      </c>
      <c r="O37" s="183">
        <v>283840973115</v>
      </c>
      <c r="P37" s="190" t="s">
        <v>458</v>
      </c>
      <c r="Q37" s="190" t="s">
        <v>459</v>
      </c>
      <c r="R37" s="190" t="s">
        <v>460</v>
      </c>
      <c r="S37" s="198"/>
      <c r="T37" s="184" t="s">
        <v>562</v>
      </c>
      <c r="U37" s="184" t="s">
        <v>904</v>
      </c>
      <c r="V37" s="184" t="s">
        <v>891</v>
      </c>
    </row>
    <row r="38" spans="1:22" ht="33.75" customHeight="1" x14ac:dyDescent="0.25">
      <c r="A38" s="177">
        <v>34</v>
      </c>
      <c r="B38" s="177" t="s">
        <v>170</v>
      </c>
      <c r="C38" s="177" t="s">
        <v>169</v>
      </c>
      <c r="D38" s="177" t="s">
        <v>168</v>
      </c>
      <c r="E38" s="177" t="s">
        <v>32</v>
      </c>
      <c r="F38" s="177"/>
      <c r="G38" s="177" t="s">
        <v>31</v>
      </c>
      <c r="H38" s="191">
        <v>36656</v>
      </c>
      <c r="I38" s="177">
        <v>7023713069</v>
      </c>
      <c r="J38" s="182">
        <v>44852</v>
      </c>
      <c r="K38" s="182">
        <v>44852</v>
      </c>
      <c r="L38" s="192">
        <v>18</v>
      </c>
      <c r="M38" s="192">
        <v>10</v>
      </c>
      <c r="N38" s="192">
        <v>22</v>
      </c>
      <c r="O38" s="183">
        <v>538452717506</v>
      </c>
      <c r="P38" s="190" t="s">
        <v>480</v>
      </c>
      <c r="Q38" s="190" t="s">
        <v>576</v>
      </c>
      <c r="R38" s="190" t="s">
        <v>496</v>
      </c>
      <c r="S38" s="198"/>
      <c r="T38" s="184" t="s">
        <v>681</v>
      </c>
      <c r="U38" s="184" t="s">
        <v>899</v>
      </c>
      <c r="V38" s="184" t="s">
        <v>891</v>
      </c>
    </row>
    <row r="39" spans="1:22" ht="33.75" customHeight="1" x14ac:dyDescent="0.25">
      <c r="A39" s="177">
        <v>35</v>
      </c>
      <c r="B39" s="177" t="s">
        <v>386</v>
      </c>
      <c r="C39" s="177" t="s">
        <v>25</v>
      </c>
      <c r="D39" s="177" t="s">
        <v>387</v>
      </c>
      <c r="E39" s="177" t="s">
        <v>37</v>
      </c>
      <c r="F39" s="177"/>
      <c r="G39" s="177" t="s">
        <v>41</v>
      </c>
      <c r="H39" s="191">
        <v>34469</v>
      </c>
      <c r="I39" s="177">
        <v>8890272830</v>
      </c>
      <c r="J39" s="182">
        <v>44874</v>
      </c>
      <c r="K39" s="182">
        <v>44874</v>
      </c>
      <c r="L39" s="192">
        <v>9</v>
      </c>
      <c r="M39" s="192">
        <v>11</v>
      </c>
      <c r="N39" s="192">
        <v>22</v>
      </c>
      <c r="O39" s="183">
        <v>498715121606</v>
      </c>
      <c r="P39" s="190" t="s">
        <v>480</v>
      </c>
      <c r="Q39" s="190" t="s">
        <v>478</v>
      </c>
      <c r="R39" s="190" t="s">
        <v>479</v>
      </c>
      <c r="S39" s="198"/>
      <c r="T39" s="184" t="s">
        <v>762</v>
      </c>
      <c r="U39" s="184" t="s">
        <v>905</v>
      </c>
      <c r="V39" s="184" t="s">
        <v>891</v>
      </c>
    </row>
    <row r="40" spans="1:22" ht="33.75" customHeight="1" x14ac:dyDescent="0.25">
      <c r="A40" s="177">
        <v>36</v>
      </c>
      <c r="B40" s="177" t="s">
        <v>244</v>
      </c>
      <c r="C40" s="177" t="s">
        <v>243</v>
      </c>
      <c r="D40" s="177" t="s">
        <v>242</v>
      </c>
      <c r="E40" s="177" t="s">
        <v>17</v>
      </c>
      <c r="F40" s="177"/>
      <c r="G40" s="177" t="s">
        <v>15</v>
      </c>
      <c r="H40" s="191">
        <v>35858</v>
      </c>
      <c r="I40" s="177">
        <v>9636077729</v>
      </c>
      <c r="J40" s="182">
        <v>44849</v>
      </c>
      <c r="K40" s="182">
        <v>44849</v>
      </c>
      <c r="L40" s="192">
        <v>15</v>
      </c>
      <c r="M40" s="192">
        <v>10</v>
      </c>
      <c r="N40" s="192">
        <v>22</v>
      </c>
      <c r="O40" s="183">
        <v>945744803289</v>
      </c>
      <c r="P40" s="190" t="s">
        <v>500</v>
      </c>
      <c r="Q40" s="190" t="s">
        <v>479</v>
      </c>
      <c r="R40" s="190" t="s">
        <v>555</v>
      </c>
      <c r="S40" s="190" t="s">
        <v>950</v>
      </c>
      <c r="T40" s="184" t="s">
        <v>679</v>
      </c>
      <c r="U40" s="184" t="s">
        <v>892</v>
      </c>
      <c r="V40" s="184" t="s">
        <v>891</v>
      </c>
    </row>
    <row r="41" spans="1:22" ht="33.75" customHeight="1" x14ac:dyDescent="0.25">
      <c r="A41" s="177">
        <v>37</v>
      </c>
      <c r="B41" s="177" t="s">
        <v>257</v>
      </c>
      <c r="C41" s="177" t="s">
        <v>256</v>
      </c>
      <c r="D41" s="177" t="s">
        <v>255</v>
      </c>
      <c r="E41" s="177" t="s">
        <v>49</v>
      </c>
      <c r="F41" s="177" t="s">
        <v>254</v>
      </c>
      <c r="G41" s="177" t="s">
        <v>15</v>
      </c>
      <c r="H41" s="191">
        <v>33725</v>
      </c>
      <c r="I41" s="177">
        <v>7976799320</v>
      </c>
      <c r="J41" s="182">
        <v>44848</v>
      </c>
      <c r="K41" s="182">
        <v>44848</v>
      </c>
      <c r="L41" s="192">
        <v>14</v>
      </c>
      <c r="M41" s="192">
        <v>10</v>
      </c>
      <c r="N41" s="192">
        <v>22</v>
      </c>
      <c r="O41" s="183">
        <v>825263030596</v>
      </c>
      <c r="P41" s="190" t="s">
        <v>480</v>
      </c>
      <c r="Q41" s="190" t="s">
        <v>521</v>
      </c>
      <c r="R41" s="190" t="s">
        <v>479</v>
      </c>
      <c r="S41" s="198"/>
      <c r="T41" s="184" t="s">
        <v>520</v>
      </c>
      <c r="U41" s="184" t="s">
        <v>906</v>
      </c>
      <c r="V41" s="184" t="s">
        <v>891</v>
      </c>
    </row>
    <row r="42" spans="1:22" ht="33.75" customHeight="1" x14ac:dyDescent="0.25">
      <c r="A42" s="177">
        <v>38</v>
      </c>
      <c r="B42" s="177" t="s">
        <v>260</v>
      </c>
      <c r="C42" s="177" t="s">
        <v>259</v>
      </c>
      <c r="D42" s="177" t="s">
        <v>258</v>
      </c>
      <c r="E42" s="177" t="s">
        <v>49</v>
      </c>
      <c r="F42" s="177"/>
      <c r="G42" s="177" t="s">
        <v>15</v>
      </c>
      <c r="H42" s="191">
        <v>36521</v>
      </c>
      <c r="I42" s="177">
        <v>8764026850</v>
      </c>
      <c r="J42" s="182">
        <v>44862</v>
      </c>
      <c r="K42" s="182">
        <v>44862</v>
      </c>
      <c r="L42" s="192">
        <v>28</v>
      </c>
      <c r="M42" s="192">
        <v>10</v>
      </c>
      <c r="N42" s="192">
        <v>22</v>
      </c>
      <c r="O42" s="183">
        <v>915294924514</v>
      </c>
      <c r="P42" s="190" t="s">
        <v>480</v>
      </c>
      <c r="Q42" s="190" t="s">
        <v>500</v>
      </c>
      <c r="R42" s="190" t="s">
        <v>496</v>
      </c>
      <c r="S42" s="190" t="s">
        <v>946</v>
      </c>
      <c r="T42" s="184" t="s">
        <v>687</v>
      </c>
      <c r="U42" s="184" t="s">
        <v>892</v>
      </c>
      <c r="V42" s="184" t="s">
        <v>891</v>
      </c>
    </row>
    <row r="43" spans="1:22" ht="33.75" customHeight="1" x14ac:dyDescent="0.25">
      <c r="A43" s="177">
        <v>39</v>
      </c>
      <c r="B43" s="177" t="s">
        <v>358</v>
      </c>
      <c r="C43" s="177" t="s">
        <v>359</v>
      </c>
      <c r="D43" s="177" t="s">
        <v>360</v>
      </c>
      <c r="E43" s="177" t="s">
        <v>37</v>
      </c>
      <c r="F43" s="177"/>
      <c r="G43" s="177" t="s">
        <v>36</v>
      </c>
      <c r="H43" s="191">
        <v>37473</v>
      </c>
      <c r="I43" s="177">
        <v>7742616694</v>
      </c>
      <c r="J43" s="182">
        <v>44875</v>
      </c>
      <c r="K43" s="182">
        <v>44875</v>
      </c>
      <c r="L43" s="192">
        <v>10</v>
      </c>
      <c r="M43" s="192">
        <v>11</v>
      </c>
      <c r="N43" s="192">
        <v>22</v>
      </c>
      <c r="O43" s="183">
        <v>205953024596</v>
      </c>
      <c r="P43" s="190" t="s">
        <v>480</v>
      </c>
      <c r="Q43" s="190" t="s">
        <v>500</v>
      </c>
      <c r="R43" s="190" t="s">
        <v>479</v>
      </c>
      <c r="S43" s="198"/>
      <c r="T43" s="184" t="s">
        <v>669</v>
      </c>
      <c r="U43" s="184" t="s">
        <v>907</v>
      </c>
      <c r="V43" s="184" t="s">
        <v>897</v>
      </c>
    </row>
    <row r="44" spans="1:22" ht="33.75" customHeight="1" x14ac:dyDescent="0.25">
      <c r="A44" s="177">
        <v>40</v>
      </c>
      <c r="B44" s="177" t="s">
        <v>154</v>
      </c>
      <c r="C44" s="177" t="s">
        <v>153</v>
      </c>
      <c r="D44" s="177" t="s">
        <v>152</v>
      </c>
      <c r="E44" s="177" t="s">
        <v>2</v>
      </c>
      <c r="F44" s="177"/>
      <c r="G44" s="177" t="s">
        <v>1</v>
      </c>
      <c r="H44" s="191">
        <v>36768</v>
      </c>
      <c r="I44" s="177">
        <v>8769357502</v>
      </c>
      <c r="J44" s="182">
        <v>44849</v>
      </c>
      <c r="K44" s="182">
        <v>44849</v>
      </c>
      <c r="L44" s="192">
        <v>15</v>
      </c>
      <c r="M44" s="192">
        <v>10</v>
      </c>
      <c r="N44" s="192">
        <v>22</v>
      </c>
      <c r="O44" s="183">
        <v>318671484437</v>
      </c>
      <c r="P44" s="190" t="s">
        <v>527</v>
      </c>
      <c r="Q44" s="190" t="s">
        <v>517</v>
      </c>
      <c r="R44" s="190" t="s">
        <v>478</v>
      </c>
      <c r="S44" s="198"/>
      <c r="T44" s="184" t="s">
        <v>655</v>
      </c>
      <c r="U44" s="184" t="s">
        <v>892</v>
      </c>
      <c r="V44" s="184" t="s">
        <v>891</v>
      </c>
    </row>
    <row r="45" spans="1:22" ht="33.75" customHeight="1" x14ac:dyDescent="0.25">
      <c r="A45" s="177">
        <v>41</v>
      </c>
      <c r="B45" s="177" t="s">
        <v>285</v>
      </c>
      <c r="C45" s="177" t="s">
        <v>246</v>
      </c>
      <c r="D45" s="177" t="s">
        <v>284</v>
      </c>
      <c r="E45" s="177" t="s">
        <v>8</v>
      </c>
      <c r="F45" s="177"/>
      <c r="G45" s="177" t="s">
        <v>15</v>
      </c>
      <c r="H45" s="191">
        <v>37447</v>
      </c>
      <c r="I45" s="177">
        <v>9636538870</v>
      </c>
      <c r="J45" s="182">
        <v>44848</v>
      </c>
      <c r="K45" s="182">
        <v>44848</v>
      </c>
      <c r="L45" s="192">
        <v>14</v>
      </c>
      <c r="M45" s="192">
        <v>10</v>
      </c>
      <c r="N45" s="192">
        <v>22</v>
      </c>
      <c r="O45" s="183">
        <v>751256032994</v>
      </c>
      <c r="P45" s="190" t="s">
        <v>480</v>
      </c>
      <c r="Q45" s="190" t="s">
        <v>478</v>
      </c>
      <c r="R45" s="190" t="s">
        <v>479</v>
      </c>
      <c r="S45" s="198"/>
      <c r="T45" s="184" t="s">
        <v>564</v>
      </c>
      <c r="U45" s="184" t="s">
        <v>899</v>
      </c>
      <c r="V45" s="184" t="s">
        <v>891</v>
      </c>
    </row>
    <row r="46" spans="1:22" ht="33.75" customHeight="1" x14ac:dyDescent="0.25">
      <c r="A46" s="177">
        <v>42</v>
      </c>
      <c r="B46" s="177" t="s">
        <v>70</v>
      </c>
      <c r="C46" s="177" t="s">
        <v>69</v>
      </c>
      <c r="D46" s="177" t="s">
        <v>68</v>
      </c>
      <c r="E46" s="177" t="s">
        <v>8</v>
      </c>
      <c r="F46" s="177"/>
      <c r="G46" s="177" t="s">
        <v>7</v>
      </c>
      <c r="H46" s="191">
        <v>35838</v>
      </c>
      <c r="I46" s="177">
        <v>9530343444</v>
      </c>
      <c r="J46" s="182">
        <v>44846</v>
      </c>
      <c r="K46" s="182">
        <v>44846</v>
      </c>
      <c r="L46" s="192">
        <v>12</v>
      </c>
      <c r="M46" s="192">
        <v>10</v>
      </c>
      <c r="N46" s="192">
        <v>22</v>
      </c>
      <c r="O46" s="183">
        <v>431617716025</v>
      </c>
      <c r="P46" s="190" t="s">
        <v>489</v>
      </c>
      <c r="Q46" s="190" t="s">
        <v>490</v>
      </c>
      <c r="R46" s="190" t="s">
        <v>484</v>
      </c>
      <c r="S46" s="198"/>
      <c r="T46" s="184" t="s">
        <v>493</v>
      </c>
      <c r="U46" s="184" t="s">
        <v>909</v>
      </c>
      <c r="V46" s="184" t="s">
        <v>908</v>
      </c>
    </row>
    <row r="47" spans="1:22" ht="33.75" customHeight="1" x14ac:dyDescent="0.25">
      <c r="A47" s="177">
        <v>43</v>
      </c>
      <c r="B47" s="177" t="s">
        <v>52</v>
      </c>
      <c r="C47" s="177" t="s">
        <v>51</v>
      </c>
      <c r="D47" s="177" t="s">
        <v>50</v>
      </c>
      <c r="E47" s="177" t="s">
        <v>49</v>
      </c>
      <c r="F47" s="177"/>
      <c r="G47" s="177" t="s">
        <v>48</v>
      </c>
      <c r="H47" s="191">
        <v>37524</v>
      </c>
      <c r="I47" s="177">
        <v>7297003644</v>
      </c>
      <c r="J47" s="182">
        <v>44845</v>
      </c>
      <c r="K47" s="182">
        <v>44845</v>
      </c>
      <c r="L47" s="192">
        <v>11</v>
      </c>
      <c r="M47" s="192">
        <v>10</v>
      </c>
      <c r="N47" s="192">
        <v>22</v>
      </c>
      <c r="O47" s="183">
        <v>236469034588</v>
      </c>
      <c r="P47" s="190" t="s">
        <v>489</v>
      </c>
      <c r="Q47" s="190" t="s">
        <v>490</v>
      </c>
      <c r="R47" s="190" t="s">
        <v>484</v>
      </c>
      <c r="S47" s="198"/>
      <c r="T47" s="184" t="s">
        <v>513</v>
      </c>
      <c r="U47" s="184" t="s">
        <v>910</v>
      </c>
      <c r="V47" s="184" t="s">
        <v>891</v>
      </c>
    </row>
    <row r="48" spans="1:22" ht="33.75" customHeight="1" x14ac:dyDescent="0.25">
      <c r="A48" s="177">
        <v>44</v>
      </c>
      <c r="B48" s="177" t="s">
        <v>97</v>
      </c>
      <c r="C48" s="177" t="s">
        <v>96</v>
      </c>
      <c r="D48" s="177" t="s">
        <v>95</v>
      </c>
      <c r="E48" s="177" t="s">
        <v>17</v>
      </c>
      <c r="F48" s="177"/>
      <c r="G48" s="177" t="s">
        <v>15</v>
      </c>
      <c r="H48" s="191">
        <v>36821</v>
      </c>
      <c r="I48" s="177">
        <v>9982082063</v>
      </c>
      <c r="J48" s="182">
        <v>44851</v>
      </c>
      <c r="K48" s="182">
        <v>44851</v>
      </c>
      <c r="L48" s="192">
        <v>17</v>
      </c>
      <c r="M48" s="192">
        <v>10</v>
      </c>
      <c r="N48" s="192">
        <v>22</v>
      </c>
      <c r="O48" s="183">
        <v>830443077561</v>
      </c>
      <c r="P48" s="190" t="s">
        <v>483</v>
      </c>
      <c r="Q48" s="190" t="s">
        <v>484</v>
      </c>
      <c r="R48" s="190" t="s">
        <v>485</v>
      </c>
      <c r="S48" s="198"/>
      <c r="T48" s="184" t="s">
        <v>701</v>
      </c>
      <c r="U48" s="184" t="s">
        <v>911</v>
      </c>
      <c r="V48" s="184" t="s">
        <v>908</v>
      </c>
    </row>
    <row r="49" spans="1:22" ht="33.75" customHeight="1" x14ac:dyDescent="0.25">
      <c r="A49" s="177">
        <v>45</v>
      </c>
      <c r="B49" s="177" t="s">
        <v>424</v>
      </c>
      <c r="C49" s="177" t="s">
        <v>425</v>
      </c>
      <c r="D49" s="177" t="s">
        <v>426</v>
      </c>
      <c r="E49" s="177" t="s">
        <v>17</v>
      </c>
      <c r="F49" s="177"/>
      <c r="G49" s="177" t="s">
        <v>15</v>
      </c>
      <c r="H49" s="191">
        <v>37337</v>
      </c>
      <c r="I49" s="177">
        <v>8690870686</v>
      </c>
      <c r="J49" s="182">
        <v>44874</v>
      </c>
      <c r="K49" s="182">
        <v>44874</v>
      </c>
      <c r="L49" s="192">
        <v>9</v>
      </c>
      <c r="M49" s="192">
        <v>11</v>
      </c>
      <c r="N49" s="192">
        <v>22</v>
      </c>
      <c r="O49" s="183">
        <v>474509850815</v>
      </c>
      <c r="P49" s="77" t="s">
        <v>722</v>
      </c>
      <c r="Q49" s="77" t="s">
        <v>722</v>
      </c>
      <c r="R49" s="77" t="s">
        <v>722</v>
      </c>
      <c r="S49" s="77"/>
      <c r="T49" s="184" t="s">
        <v>659</v>
      </c>
      <c r="U49" s="184" t="s">
        <v>892</v>
      </c>
      <c r="V49" s="184" t="s">
        <v>891</v>
      </c>
    </row>
    <row r="50" spans="1:22" ht="33.75" customHeight="1" x14ac:dyDescent="0.25">
      <c r="A50" s="177">
        <v>46</v>
      </c>
      <c r="B50" s="177" t="s">
        <v>391</v>
      </c>
      <c r="C50" s="177" t="s">
        <v>392</v>
      </c>
      <c r="D50" s="177" t="s">
        <v>393</v>
      </c>
      <c r="E50" s="177" t="s">
        <v>8</v>
      </c>
      <c r="F50" s="177"/>
      <c r="G50" s="177" t="s">
        <v>15</v>
      </c>
      <c r="H50" s="191">
        <v>36149</v>
      </c>
      <c r="I50" s="177">
        <v>7689865462</v>
      </c>
      <c r="J50" s="182">
        <v>44874</v>
      </c>
      <c r="K50" s="182">
        <v>44874</v>
      </c>
      <c r="L50" s="192">
        <v>9</v>
      </c>
      <c r="M50" s="192">
        <v>11</v>
      </c>
      <c r="N50" s="192">
        <v>22</v>
      </c>
      <c r="O50" s="183">
        <v>365813267222</v>
      </c>
      <c r="P50" s="190" t="s">
        <v>483</v>
      </c>
      <c r="Q50" s="190" t="s">
        <v>484</v>
      </c>
      <c r="R50" s="190" t="s">
        <v>485</v>
      </c>
      <c r="S50" s="198" t="s">
        <v>484</v>
      </c>
      <c r="T50" s="184" t="s">
        <v>675</v>
      </c>
      <c r="U50" s="184" t="s">
        <v>892</v>
      </c>
      <c r="V50" s="184" t="s">
        <v>891</v>
      </c>
    </row>
    <row r="51" spans="1:22" ht="33.75" customHeight="1" x14ac:dyDescent="0.25">
      <c r="A51" s="177">
        <v>47</v>
      </c>
      <c r="B51" s="177" t="s">
        <v>748</v>
      </c>
      <c r="C51" s="177" t="s">
        <v>738</v>
      </c>
      <c r="D51" s="177" t="s">
        <v>739</v>
      </c>
      <c r="E51" s="177" t="s">
        <v>8</v>
      </c>
      <c r="F51" s="177"/>
      <c r="G51" s="177" t="s">
        <v>15</v>
      </c>
      <c r="H51" s="191">
        <v>37130</v>
      </c>
      <c r="I51" s="177">
        <v>7425023892</v>
      </c>
      <c r="J51" s="182">
        <v>44902</v>
      </c>
      <c r="K51" s="182">
        <v>44902</v>
      </c>
      <c r="L51" s="193">
        <v>7</v>
      </c>
      <c r="M51" s="193">
        <v>12</v>
      </c>
      <c r="N51" s="192">
        <v>22</v>
      </c>
      <c r="O51" s="186">
        <v>302794101033</v>
      </c>
      <c r="P51" s="190" t="s">
        <v>483</v>
      </c>
      <c r="Q51" s="190" t="s">
        <v>484</v>
      </c>
      <c r="R51" s="190" t="s">
        <v>485</v>
      </c>
      <c r="S51" s="198"/>
      <c r="T51" s="184" t="s">
        <v>746</v>
      </c>
      <c r="U51" s="184" t="s">
        <v>918</v>
      </c>
      <c r="V51" s="184" t="s">
        <v>917</v>
      </c>
    </row>
    <row r="52" spans="1:22" ht="33.75" customHeight="1" x14ac:dyDescent="0.25">
      <c r="A52" s="177">
        <v>48</v>
      </c>
      <c r="B52" s="177" t="s">
        <v>79</v>
      </c>
      <c r="C52" s="177" t="s">
        <v>78</v>
      </c>
      <c r="D52" s="177" t="s">
        <v>77</v>
      </c>
      <c r="E52" s="177" t="s">
        <v>2</v>
      </c>
      <c r="F52" s="177"/>
      <c r="G52" s="177" t="s">
        <v>15</v>
      </c>
      <c r="H52" s="191">
        <v>36693</v>
      </c>
      <c r="I52" s="177">
        <v>9929530242</v>
      </c>
      <c r="J52" s="182">
        <v>44847</v>
      </c>
      <c r="K52" s="182">
        <v>44847</v>
      </c>
      <c r="L52" s="193">
        <v>13</v>
      </c>
      <c r="M52" s="193">
        <v>10</v>
      </c>
      <c r="N52" s="192">
        <v>22</v>
      </c>
      <c r="O52" s="186">
        <v>654708145253</v>
      </c>
      <c r="P52" s="190" t="s">
        <v>483</v>
      </c>
      <c r="Q52" s="190" t="s">
        <v>485</v>
      </c>
      <c r="R52" s="190" t="s">
        <v>484</v>
      </c>
      <c r="S52" s="198"/>
      <c r="T52" s="184" t="s">
        <v>470</v>
      </c>
      <c r="U52" s="184" t="s">
        <v>892</v>
      </c>
      <c r="V52" s="184" t="s">
        <v>891</v>
      </c>
    </row>
    <row r="53" spans="1:22" ht="33.75" customHeight="1" x14ac:dyDescent="0.25">
      <c r="A53" s="177">
        <v>49</v>
      </c>
      <c r="B53" s="177" t="s">
        <v>278</v>
      </c>
      <c r="C53" s="177" t="s">
        <v>277</v>
      </c>
      <c r="D53" s="177" t="s">
        <v>140</v>
      </c>
      <c r="E53" s="177" t="s">
        <v>8</v>
      </c>
      <c r="F53" s="177"/>
      <c r="G53" s="177" t="s">
        <v>15</v>
      </c>
      <c r="H53" s="191">
        <v>36692</v>
      </c>
      <c r="I53" s="177">
        <v>9602864264</v>
      </c>
      <c r="J53" s="182">
        <v>44849</v>
      </c>
      <c r="K53" s="182">
        <v>44849</v>
      </c>
      <c r="L53" s="192">
        <v>15</v>
      </c>
      <c r="M53" s="192">
        <v>10</v>
      </c>
      <c r="N53" s="192">
        <v>22</v>
      </c>
      <c r="O53" s="183">
        <v>272868487689</v>
      </c>
      <c r="P53" s="190" t="s">
        <v>555</v>
      </c>
      <c r="Q53" s="190" t="s">
        <v>500</v>
      </c>
      <c r="R53" s="190" t="s">
        <v>479</v>
      </c>
      <c r="S53" s="198"/>
      <c r="T53" s="184" t="s">
        <v>695</v>
      </c>
      <c r="U53" s="184" t="s">
        <v>916</v>
      </c>
      <c r="V53" s="184" t="s">
        <v>891</v>
      </c>
    </row>
    <row r="54" spans="1:22" ht="33.75" customHeight="1" x14ac:dyDescent="0.25">
      <c r="A54" s="177">
        <v>50</v>
      </c>
      <c r="B54" s="177" t="s">
        <v>209</v>
      </c>
      <c r="C54" s="177" t="s">
        <v>208</v>
      </c>
      <c r="D54" s="177" t="s">
        <v>207</v>
      </c>
      <c r="E54" s="177" t="s">
        <v>8</v>
      </c>
      <c r="F54" s="177"/>
      <c r="G54" s="177" t="s">
        <v>7</v>
      </c>
      <c r="H54" s="191">
        <v>36342</v>
      </c>
      <c r="I54" s="177">
        <v>9057269947</v>
      </c>
      <c r="J54" s="182">
        <v>44854</v>
      </c>
      <c r="K54" s="182">
        <v>44854</v>
      </c>
      <c r="L54" s="192">
        <v>20</v>
      </c>
      <c r="M54" s="192">
        <v>10</v>
      </c>
      <c r="N54" s="192">
        <v>22</v>
      </c>
      <c r="O54" s="183">
        <v>769088277840</v>
      </c>
      <c r="P54" s="190" t="s">
        <v>480</v>
      </c>
      <c r="Q54" s="190" t="s">
        <v>479</v>
      </c>
      <c r="R54" s="190" t="s">
        <v>555</v>
      </c>
      <c r="S54" s="198"/>
      <c r="T54" s="184" t="s">
        <v>694</v>
      </c>
      <c r="U54" s="184" t="s">
        <v>925</v>
      </c>
      <c r="V54" s="184" t="s">
        <v>891</v>
      </c>
    </row>
    <row r="55" spans="1:22" ht="33.75" customHeight="1" x14ac:dyDescent="0.25">
      <c r="A55" s="177">
        <v>51</v>
      </c>
      <c r="B55" s="177" t="s">
        <v>139</v>
      </c>
      <c r="C55" s="177" t="s">
        <v>138</v>
      </c>
      <c r="D55" s="177" t="s">
        <v>137</v>
      </c>
      <c r="E55" s="177" t="s">
        <v>49</v>
      </c>
      <c r="F55" s="177"/>
      <c r="G55" s="177" t="s">
        <v>48</v>
      </c>
      <c r="H55" s="191">
        <v>36781</v>
      </c>
      <c r="I55" s="177">
        <v>9664422951</v>
      </c>
      <c r="J55" s="182">
        <v>44855</v>
      </c>
      <c r="K55" s="182">
        <v>44855</v>
      </c>
      <c r="L55" s="192">
        <v>21</v>
      </c>
      <c r="M55" s="192">
        <v>10</v>
      </c>
      <c r="N55" s="192">
        <v>22</v>
      </c>
      <c r="O55" s="183">
        <v>268284810309</v>
      </c>
      <c r="P55" s="190" t="s">
        <v>591</v>
      </c>
      <c r="Q55" s="190" t="s">
        <v>592</v>
      </c>
      <c r="R55" s="190" t="s">
        <v>496</v>
      </c>
      <c r="S55" s="198"/>
      <c r="T55" s="184" t="s">
        <v>728</v>
      </c>
      <c r="U55" s="184" t="s">
        <v>923</v>
      </c>
      <c r="V55" s="184" t="s">
        <v>917</v>
      </c>
    </row>
    <row r="56" spans="1:22" ht="33.75" customHeight="1" x14ac:dyDescent="0.25">
      <c r="A56" s="177">
        <v>52</v>
      </c>
      <c r="B56" s="177" t="s">
        <v>29</v>
      </c>
      <c r="C56" s="177" t="s">
        <v>28</v>
      </c>
      <c r="D56" s="177" t="s">
        <v>27</v>
      </c>
      <c r="E56" s="177" t="s">
        <v>2</v>
      </c>
      <c r="F56" s="177"/>
      <c r="G56" s="177" t="s">
        <v>15</v>
      </c>
      <c r="H56" s="191">
        <v>37433</v>
      </c>
      <c r="I56" s="177">
        <v>7976045480</v>
      </c>
      <c r="J56" s="182">
        <v>44847</v>
      </c>
      <c r="K56" s="182">
        <v>44847</v>
      </c>
      <c r="L56" s="192">
        <v>13</v>
      </c>
      <c r="M56" s="192">
        <v>10</v>
      </c>
      <c r="N56" s="192">
        <v>22</v>
      </c>
      <c r="O56" s="183">
        <v>841447306724</v>
      </c>
      <c r="P56" s="77" t="s">
        <v>722</v>
      </c>
      <c r="Q56" s="77" t="s">
        <v>722</v>
      </c>
      <c r="R56" s="77" t="s">
        <v>722</v>
      </c>
      <c r="S56" s="77"/>
      <c r="T56" s="184" t="s">
        <v>468</v>
      </c>
      <c r="U56" s="184" t="s">
        <v>899</v>
      </c>
      <c r="V56" s="184" t="s">
        <v>891</v>
      </c>
    </row>
    <row r="57" spans="1:22" ht="33.75" customHeight="1" x14ac:dyDescent="0.25">
      <c r="A57" s="177">
        <v>53</v>
      </c>
      <c r="B57" s="177" t="s">
        <v>217</v>
      </c>
      <c r="C57" s="177" t="s">
        <v>216</v>
      </c>
      <c r="D57" s="177" t="s">
        <v>215</v>
      </c>
      <c r="E57" s="177" t="s">
        <v>8</v>
      </c>
      <c r="F57" s="177"/>
      <c r="G57" s="177" t="s">
        <v>7</v>
      </c>
      <c r="H57" s="191">
        <v>36228</v>
      </c>
      <c r="I57" s="177">
        <v>9829474875</v>
      </c>
      <c r="J57" s="182">
        <v>44848</v>
      </c>
      <c r="K57" s="182">
        <v>44848</v>
      </c>
      <c r="L57" s="192">
        <v>14</v>
      </c>
      <c r="M57" s="192">
        <v>10</v>
      </c>
      <c r="N57" s="192">
        <v>22</v>
      </c>
      <c r="O57" s="183">
        <v>696235100174</v>
      </c>
      <c r="P57" s="190" t="s">
        <v>534</v>
      </c>
      <c r="Q57" s="190" t="s">
        <v>495</v>
      </c>
      <c r="R57" s="190" t="s">
        <v>479</v>
      </c>
      <c r="S57" s="198"/>
      <c r="T57" s="184" t="s">
        <v>535</v>
      </c>
      <c r="U57" s="184" t="s">
        <v>923</v>
      </c>
      <c r="V57" s="184" t="s">
        <v>917</v>
      </c>
    </row>
    <row r="58" spans="1:22" ht="33.75" customHeight="1" x14ac:dyDescent="0.25">
      <c r="A58" s="177">
        <v>54</v>
      </c>
      <c r="B58" s="177" t="s">
        <v>148</v>
      </c>
      <c r="C58" s="177" t="s">
        <v>147</v>
      </c>
      <c r="D58" s="177" t="s">
        <v>146</v>
      </c>
      <c r="E58" s="177" t="s">
        <v>2</v>
      </c>
      <c r="F58" s="177"/>
      <c r="G58" s="177" t="s">
        <v>1</v>
      </c>
      <c r="H58" s="191">
        <v>37398</v>
      </c>
      <c r="I58" s="177">
        <v>7014508394</v>
      </c>
      <c r="J58" s="182">
        <v>44846</v>
      </c>
      <c r="K58" s="182">
        <v>44846</v>
      </c>
      <c r="L58" s="192">
        <v>12</v>
      </c>
      <c r="M58" s="192">
        <v>10</v>
      </c>
      <c r="N58" s="192">
        <v>22</v>
      </c>
      <c r="O58" s="183">
        <v>361252586030</v>
      </c>
      <c r="P58" s="190" t="s">
        <v>480</v>
      </c>
      <c r="Q58" s="190" t="s">
        <v>478</v>
      </c>
      <c r="R58" s="190" t="s">
        <v>496</v>
      </c>
      <c r="S58" s="198"/>
      <c r="T58" s="184" t="s">
        <v>511</v>
      </c>
      <c r="U58" s="184" t="s">
        <v>899</v>
      </c>
      <c r="V58" s="184" t="s">
        <v>891</v>
      </c>
    </row>
    <row r="59" spans="1:22" ht="33.75" customHeight="1" x14ac:dyDescent="0.25">
      <c r="A59" s="177">
        <v>55</v>
      </c>
      <c r="B59" s="177" t="s">
        <v>235</v>
      </c>
      <c r="C59" s="177" t="s">
        <v>234</v>
      </c>
      <c r="D59" s="177" t="s">
        <v>233</v>
      </c>
      <c r="E59" s="177" t="s">
        <v>17</v>
      </c>
      <c r="F59" s="177" t="s">
        <v>886</v>
      </c>
      <c r="G59" s="177" t="s">
        <v>15</v>
      </c>
      <c r="H59" s="191">
        <v>34554</v>
      </c>
      <c r="I59" s="177">
        <v>9024214198</v>
      </c>
      <c r="J59" s="182">
        <v>44848</v>
      </c>
      <c r="K59" s="182">
        <v>44848</v>
      </c>
      <c r="L59" s="192">
        <v>14</v>
      </c>
      <c r="M59" s="192">
        <v>10</v>
      </c>
      <c r="N59" s="192">
        <v>22</v>
      </c>
      <c r="O59" s="183">
        <v>290278290421</v>
      </c>
      <c r="P59" s="190" t="s">
        <v>480</v>
      </c>
      <c r="Q59" s="190" t="s">
        <v>527</v>
      </c>
      <c r="R59" s="190" t="s">
        <v>479</v>
      </c>
      <c r="S59" s="190" t="s">
        <v>479</v>
      </c>
      <c r="T59" s="184" t="s">
        <v>528</v>
      </c>
      <c r="U59" s="184" t="s">
        <v>892</v>
      </c>
      <c r="V59" s="184" t="s">
        <v>891</v>
      </c>
    </row>
    <row r="60" spans="1:22" ht="33.75" customHeight="1" x14ac:dyDescent="0.25">
      <c r="A60" s="177">
        <v>56</v>
      </c>
      <c r="B60" s="177" t="s">
        <v>142</v>
      </c>
      <c r="C60" s="177" t="s">
        <v>141</v>
      </c>
      <c r="D60" s="177" t="s">
        <v>140</v>
      </c>
      <c r="E60" s="177" t="s">
        <v>49</v>
      </c>
      <c r="F60" s="177"/>
      <c r="G60" s="177" t="s">
        <v>48</v>
      </c>
      <c r="H60" s="191">
        <v>36948</v>
      </c>
      <c r="I60" s="177">
        <v>7300309153</v>
      </c>
      <c r="J60" s="182">
        <v>44848</v>
      </c>
      <c r="K60" s="182">
        <v>44848</v>
      </c>
      <c r="L60" s="192">
        <v>14</v>
      </c>
      <c r="M60" s="192">
        <v>10</v>
      </c>
      <c r="N60" s="192">
        <v>22</v>
      </c>
      <c r="O60" s="183">
        <v>328258355782</v>
      </c>
      <c r="P60" s="190" t="s">
        <v>480</v>
      </c>
      <c r="Q60" s="190" t="s">
        <v>478</v>
      </c>
      <c r="R60" s="190" t="s">
        <v>500</v>
      </c>
      <c r="S60" s="198"/>
      <c r="T60" s="184" t="s">
        <v>526</v>
      </c>
      <c r="U60" s="184" t="s">
        <v>926</v>
      </c>
      <c r="V60" s="184" t="s">
        <v>917</v>
      </c>
    </row>
    <row r="61" spans="1:22" ht="33.75" customHeight="1" x14ac:dyDescent="0.25">
      <c r="A61" s="177">
        <v>57</v>
      </c>
      <c r="B61" s="177" t="s">
        <v>11</v>
      </c>
      <c r="C61" s="177" t="s">
        <v>10</v>
      </c>
      <c r="D61" s="177" t="s">
        <v>9</v>
      </c>
      <c r="E61" s="177" t="s">
        <v>8</v>
      </c>
      <c r="F61" s="177"/>
      <c r="G61" s="177" t="s">
        <v>7</v>
      </c>
      <c r="H61" s="191">
        <v>35985</v>
      </c>
      <c r="I61" s="177">
        <v>7412881060</v>
      </c>
      <c r="J61" s="182">
        <v>44851</v>
      </c>
      <c r="K61" s="182">
        <v>44851</v>
      </c>
      <c r="L61" s="192">
        <v>17</v>
      </c>
      <c r="M61" s="192">
        <v>10</v>
      </c>
      <c r="N61" s="192">
        <v>22</v>
      </c>
      <c r="O61" s="183">
        <v>754471656820</v>
      </c>
      <c r="P61" s="77" t="s">
        <v>722</v>
      </c>
      <c r="Q61" s="77" t="s">
        <v>722</v>
      </c>
      <c r="R61" s="77" t="s">
        <v>722</v>
      </c>
      <c r="S61" s="77" t="s">
        <v>947</v>
      </c>
      <c r="T61" s="184" t="s">
        <v>697</v>
      </c>
      <c r="U61" s="184" t="s">
        <v>927</v>
      </c>
      <c r="V61" s="184" t="s">
        <v>891</v>
      </c>
    </row>
    <row r="62" spans="1:22" ht="33.75" customHeight="1" x14ac:dyDescent="0.25">
      <c r="A62" s="177">
        <v>58</v>
      </c>
      <c r="B62" s="177" t="s">
        <v>276</v>
      </c>
      <c r="C62" s="177" t="s">
        <v>275</v>
      </c>
      <c r="D62" s="177" t="s">
        <v>274</v>
      </c>
      <c r="E62" s="177" t="s">
        <v>17</v>
      </c>
      <c r="F62" s="177"/>
      <c r="G62" s="177" t="s">
        <v>15</v>
      </c>
      <c r="H62" s="191">
        <v>33667</v>
      </c>
      <c r="I62" s="177">
        <v>7357111547</v>
      </c>
      <c r="J62" s="182">
        <v>44853</v>
      </c>
      <c r="K62" s="182">
        <v>44853</v>
      </c>
      <c r="L62" s="192">
        <v>19</v>
      </c>
      <c r="M62" s="192">
        <v>10</v>
      </c>
      <c r="N62" s="192">
        <v>22</v>
      </c>
      <c r="O62" s="183">
        <v>555715909557</v>
      </c>
      <c r="P62" s="190" t="s">
        <v>517</v>
      </c>
      <c r="Q62" s="190" t="s">
        <v>478</v>
      </c>
      <c r="R62" s="190" t="s">
        <v>479</v>
      </c>
      <c r="S62" s="198"/>
      <c r="T62" s="184" t="s">
        <v>692</v>
      </c>
      <c r="U62" s="184" t="s">
        <v>921</v>
      </c>
      <c r="V62" s="184" t="s">
        <v>891</v>
      </c>
    </row>
    <row r="63" spans="1:22" ht="33.75" customHeight="1" x14ac:dyDescent="0.25">
      <c r="A63" s="177">
        <v>59</v>
      </c>
      <c r="B63" s="177" t="s">
        <v>113</v>
      </c>
      <c r="C63" s="177" t="s">
        <v>112</v>
      </c>
      <c r="D63" s="177" t="s">
        <v>111</v>
      </c>
      <c r="E63" s="177" t="s">
        <v>49</v>
      </c>
      <c r="F63" s="177"/>
      <c r="G63" s="177" t="s">
        <v>48</v>
      </c>
      <c r="H63" s="191">
        <v>36114</v>
      </c>
      <c r="I63" s="177">
        <v>8875615175</v>
      </c>
      <c r="J63" s="182">
        <v>44849</v>
      </c>
      <c r="K63" s="182">
        <v>44849</v>
      </c>
      <c r="L63" s="192">
        <v>15</v>
      </c>
      <c r="M63" s="192">
        <v>10</v>
      </c>
      <c r="N63" s="192">
        <v>22</v>
      </c>
      <c r="O63" s="183">
        <v>342925348848</v>
      </c>
      <c r="P63" s="190" t="s">
        <v>480</v>
      </c>
      <c r="Q63" s="190" t="s">
        <v>495</v>
      </c>
      <c r="R63" s="190" t="s">
        <v>478</v>
      </c>
      <c r="S63" s="190" t="s">
        <v>478</v>
      </c>
      <c r="T63" s="184" t="s">
        <v>677</v>
      </c>
      <c r="U63" s="184" t="s">
        <v>928</v>
      </c>
      <c r="V63" s="184" t="s">
        <v>897</v>
      </c>
    </row>
    <row r="64" spans="1:22" ht="33.75" customHeight="1" x14ac:dyDescent="0.25">
      <c r="A64" s="177">
        <v>60</v>
      </c>
      <c r="B64" s="177" t="s">
        <v>280</v>
      </c>
      <c r="C64" s="177" t="s">
        <v>275</v>
      </c>
      <c r="D64" s="177" t="s">
        <v>279</v>
      </c>
      <c r="E64" s="177" t="s">
        <v>49</v>
      </c>
      <c r="F64" s="177"/>
      <c r="G64" s="177" t="s">
        <v>15</v>
      </c>
      <c r="H64" s="191">
        <v>36255</v>
      </c>
      <c r="I64" s="177">
        <v>9649203023</v>
      </c>
      <c r="J64" s="182">
        <v>44852</v>
      </c>
      <c r="K64" s="182">
        <v>44852</v>
      </c>
      <c r="L64" s="192">
        <v>18</v>
      </c>
      <c r="M64" s="192">
        <v>10</v>
      </c>
      <c r="N64" s="192">
        <v>22</v>
      </c>
      <c r="O64" s="183">
        <v>434602444915</v>
      </c>
      <c r="P64" s="190" t="s">
        <v>480</v>
      </c>
      <c r="Q64" s="190" t="s">
        <v>478</v>
      </c>
      <c r="R64" s="190" t="s">
        <v>479</v>
      </c>
      <c r="S64" s="198"/>
      <c r="T64" s="184" t="s">
        <v>690</v>
      </c>
      <c r="U64" s="184" t="s">
        <v>916</v>
      </c>
      <c r="V64" s="184" t="s">
        <v>891</v>
      </c>
    </row>
    <row r="65" spans="1:22" ht="33.75" customHeight="1" x14ac:dyDescent="0.25">
      <c r="A65" s="177">
        <v>61</v>
      </c>
      <c r="B65" s="177" t="s">
        <v>76</v>
      </c>
      <c r="C65" s="177" t="s">
        <v>75</v>
      </c>
      <c r="D65" s="177" t="s">
        <v>74</v>
      </c>
      <c r="E65" s="177" t="s">
        <v>17</v>
      </c>
      <c r="F65" s="177"/>
      <c r="G65" s="177" t="s">
        <v>15</v>
      </c>
      <c r="H65" s="191">
        <v>37632</v>
      </c>
      <c r="I65" s="177">
        <v>9352787279</v>
      </c>
      <c r="J65" s="182">
        <v>44847</v>
      </c>
      <c r="K65" s="182">
        <v>44847</v>
      </c>
      <c r="L65" s="192">
        <v>13</v>
      </c>
      <c r="M65" s="192">
        <v>10</v>
      </c>
      <c r="N65" s="192">
        <v>22</v>
      </c>
      <c r="O65" s="183">
        <v>926129866061</v>
      </c>
      <c r="P65" s="190" t="s">
        <v>483</v>
      </c>
      <c r="Q65" s="190" t="s">
        <v>485</v>
      </c>
      <c r="R65" s="190" t="s">
        <v>484</v>
      </c>
      <c r="S65" s="198"/>
      <c r="T65" s="184" t="s">
        <v>487</v>
      </c>
      <c r="U65" s="184" t="s">
        <v>924</v>
      </c>
      <c r="V65" s="184" t="s">
        <v>891</v>
      </c>
    </row>
    <row r="66" spans="1:22" ht="33.75" customHeight="1" x14ac:dyDescent="0.25">
      <c r="A66" s="177">
        <v>62</v>
      </c>
      <c r="B66" s="177" t="s">
        <v>355</v>
      </c>
      <c r="C66" s="177" t="s">
        <v>356</v>
      </c>
      <c r="D66" s="177" t="s">
        <v>357</v>
      </c>
      <c r="E66" s="177" t="s">
        <v>8</v>
      </c>
      <c r="F66" s="177"/>
      <c r="G66" s="177" t="s">
        <v>7</v>
      </c>
      <c r="H66" s="191">
        <v>36550</v>
      </c>
      <c r="I66" s="177">
        <v>8385064001</v>
      </c>
      <c r="J66" s="182">
        <v>44872</v>
      </c>
      <c r="K66" s="182">
        <v>44872</v>
      </c>
      <c r="L66" s="192">
        <v>7</v>
      </c>
      <c r="M66" s="192">
        <v>11</v>
      </c>
      <c r="N66" s="192">
        <v>22</v>
      </c>
      <c r="O66" s="183">
        <v>479552129362</v>
      </c>
      <c r="P66" s="190" t="s">
        <v>480</v>
      </c>
      <c r="Q66" s="190" t="s">
        <v>478</v>
      </c>
      <c r="R66" s="190" t="s">
        <v>479</v>
      </c>
      <c r="S66" s="190" t="s">
        <v>478</v>
      </c>
      <c r="T66" s="184" t="s">
        <v>645</v>
      </c>
      <c r="U66" s="184" t="s">
        <v>892</v>
      </c>
      <c r="V66" s="184" t="s">
        <v>891</v>
      </c>
    </row>
    <row r="67" spans="1:22" ht="33.75" customHeight="1" x14ac:dyDescent="0.25">
      <c r="A67" s="177">
        <v>63</v>
      </c>
      <c r="B67" s="177" t="s">
        <v>230</v>
      </c>
      <c r="C67" s="177" t="s">
        <v>229</v>
      </c>
      <c r="D67" s="177" t="s">
        <v>228</v>
      </c>
      <c r="E67" s="177" t="s">
        <v>8</v>
      </c>
      <c r="F67" s="177"/>
      <c r="G67" s="177" t="s">
        <v>15</v>
      </c>
      <c r="H67" s="191">
        <v>37631</v>
      </c>
      <c r="I67" s="177">
        <v>9672037480</v>
      </c>
      <c r="J67" s="182">
        <v>44847</v>
      </c>
      <c r="K67" s="182">
        <v>44847</v>
      </c>
      <c r="L67" s="192">
        <v>13</v>
      </c>
      <c r="M67" s="192">
        <v>10</v>
      </c>
      <c r="N67" s="192">
        <v>22</v>
      </c>
      <c r="O67" s="183">
        <v>615683340014</v>
      </c>
      <c r="P67" s="190" t="s">
        <v>458</v>
      </c>
      <c r="Q67" s="190" t="s">
        <v>459</v>
      </c>
      <c r="R67" s="190" t="s">
        <v>479</v>
      </c>
      <c r="S67" s="198"/>
      <c r="T67" s="184" t="s">
        <v>476</v>
      </c>
      <c r="U67" s="184" t="s">
        <v>910</v>
      </c>
      <c r="V67" s="184" t="s">
        <v>891</v>
      </c>
    </row>
    <row r="68" spans="1:22" ht="33.75" customHeight="1" x14ac:dyDescent="0.25">
      <c r="A68" s="177">
        <v>64</v>
      </c>
      <c r="B68" s="177" t="s">
        <v>179</v>
      </c>
      <c r="C68" s="177" t="s">
        <v>178</v>
      </c>
      <c r="D68" s="177" t="s">
        <v>177</v>
      </c>
      <c r="E68" s="177" t="s">
        <v>2</v>
      </c>
      <c r="F68" s="177"/>
      <c r="G68" s="177" t="s">
        <v>1</v>
      </c>
      <c r="H68" s="191">
        <v>38211</v>
      </c>
      <c r="I68" s="177">
        <v>9828770632</v>
      </c>
      <c r="J68" s="182">
        <v>44844</v>
      </c>
      <c r="K68" s="182">
        <v>44844</v>
      </c>
      <c r="L68" s="192">
        <v>10</v>
      </c>
      <c r="M68" s="192">
        <v>10</v>
      </c>
      <c r="N68" s="192">
        <v>22</v>
      </c>
      <c r="O68" s="183">
        <v>880844949844</v>
      </c>
      <c r="P68" s="190" t="s">
        <v>517</v>
      </c>
      <c r="Q68" s="190" t="s">
        <v>500</v>
      </c>
      <c r="R68" s="190" t="s">
        <v>478</v>
      </c>
      <c r="S68" s="198"/>
      <c r="T68" s="184" t="s">
        <v>549</v>
      </c>
      <c r="U68" s="184" t="s">
        <v>899</v>
      </c>
      <c r="V68" s="184" t="s">
        <v>891</v>
      </c>
    </row>
    <row r="69" spans="1:22" ht="33.75" customHeight="1" x14ac:dyDescent="0.25">
      <c r="A69" s="177">
        <v>65</v>
      </c>
      <c r="B69" s="177" t="s">
        <v>227</v>
      </c>
      <c r="C69" s="177" t="s">
        <v>226</v>
      </c>
      <c r="D69" s="177" t="s">
        <v>225</v>
      </c>
      <c r="E69" s="177" t="s">
        <v>49</v>
      </c>
      <c r="F69" s="177"/>
      <c r="G69" s="177" t="s">
        <v>15</v>
      </c>
      <c r="H69" s="191">
        <v>36047</v>
      </c>
      <c r="I69" s="177">
        <v>8000544587</v>
      </c>
      <c r="J69" s="182">
        <v>44854</v>
      </c>
      <c r="K69" s="182">
        <v>44854</v>
      </c>
      <c r="L69" s="192">
        <v>20</v>
      </c>
      <c r="M69" s="192">
        <v>10</v>
      </c>
      <c r="N69" s="192">
        <v>22</v>
      </c>
      <c r="O69" s="183">
        <v>256481513458</v>
      </c>
      <c r="P69" s="190" t="s">
        <v>478</v>
      </c>
      <c r="Q69" s="190" t="s">
        <v>479</v>
      </c>
      <c r="R69" s="190" t="s">
        <v>555</v>
      </c>
      <c r="S69" s="190" t="s">
        <v>479</v>
      </c>
      <c r="T69" s="184" t="s">
        <v>693</v>
      </c>
      <c r="U69" s="184" t="s">
        <v>916</v>
      </c>
      <c r="V69" s="184" t="s">
        <v>891</v>
      </c>
    </row>
    <row r="70" spans="1:22" ht="33.75" customHeight="1" x14ac:dyDescent="0.25">
      <c r="A70" s="177">
        <v>66</v>
      </c>
      <c r="B70" s="177" t="s">
        <v>6</v>
      </c>
      <c r="C70" s="177" t="s">
        <v>5</v>
      </c>
      <c r="D70" s="177" t="s">
        <v>4</v>
      </c>
      <c r="E70" s="177" t="s">
        <v>2</v>
      </c>
      <c r="F70" s="177"/>
      <c r="G70" s="177" t="s">
        <v>1</v>
      </c>
      <c r="H70" s="191">
        <v>36773</v>
      </c>
      <c r="I70" s="177">
        <v>8690331181</v>
      </c>
      <c r="J70" s="182">
        <v>44846</v>
      </c>
      <c r="K70" s="182">
        <v>44846</v>
      </c>
      <c r="L70" s="192">
        <v>12</v>
      </c>
      <c r="M70" s="192">
        <v>10</v>
      </c>
      <c r="N70" s="192">
        <v>22</v>
      </c>
      <c r="O70" s="183">
        <v>500824168065</v>
      </c>
      <c r="P70" s="77" t="s">
        <v>722</v>
      </c>
      <c r="Q70" s="77" t="s">
        <v>722</v>
      </c>
      <c r="R70" s="77" t="s">
        <v>722</v>
      </c>
      <c r="S70" s="77"/>
      <c r="T70" s="184" t="s">
        <v>504</v>
      </c>
      <c r="U70" s="184" t="s">
        <v>892</v>
      </c>
      <c r="V70" s="184" t="s">
        <v>891</v>
      </c>
    </row>
    <row r="71" spans="1:22" ht="33.75" customHeight="1" x14ac:dyDescent="0.25">
      <c r="A71" s="177">
        <v>67</v>
      </c>
      <c r="B71" s="177" t="s">
        <v>197</v>
      </c>
      <c r="C71" s="177" t="s">
        <v>196</v>
      </c>
      <c r="D71" s="177" t="s">
        <v>195</v>
      </c>
      <c r="E71" s="177" t="s">
        <v>8</v>
      </c>
      <c r="F71" s="177"/>
      <c r="G71" s="177" t="s">
        <v>7</v>
      </c>
      <c r="H71" s="191">
        <v>37330</v>
      </c>
      <c r="I71" s="177">
        <v>9602929982</v>
      </c>
      <c r="J71" s="182">
        <v>44865</v>
      </c>
      <c r="K71" s="182">
        <v>44865</v>
      </c>
      <c r="L71" s="192">
        <v>31</v>
      </c>
      <c r="M71" s="192">
        <v>10</v>
      </c>
      <c r="N71" s="192">
        <v>22</v>
      </c>
      <c r="O71" s="183">
        <v>249446304589</v>
      </c>
      <c r="P71" s="190" t="s">
        <v>480</v>
      </c>
      <c r="Q71" s="190" t="s">
        <v>478</v>
      </c>
      <c r="R71" s="190" t="s">
        <v>496</v>
      </c>
      <c r="S71" s="198"/>
      <c r="T71" s="184" t="s">
        <v>706</v>
      </c>
      <c r="U71" s="184" t="s">
        <v>916</v>
      </c>
      <c r="V71" s="184" t="s">
        <v>891</v>
      </c>
    </row>
    <row r="72" spans="1:22" ht="33.75" customHeight="1" x14ac:dyDescent="0.25">
      <c r="A72" s="177">
        <v>68</v>
      </c>
      <c r="B72" s="177" t="s">
        <v>101</v>
      </c>
      <c r="C72" s="177" t="s">
        <v>100</v>
      </c>
      <c r="D72" s="177" t="s">
        <v>99</v>
      </c>
      <c r="E72" s="177" t="s">
        <v>37</v>
      </c>
      <c r="F72" s="177"/>
      <c r="G72" s="177" t="s">
        <v>41</v>
      </c>
      <c r="H72" s="191">
        <v>35032</v>
      </c>
      <c r="I72" s="177">
        <v>9414617229</v>
      </c>
      <c r="J72" s="182">
        <v>44865</v>
      </c>
      <c r="K72" s="182">
        <v>44865</v>
      </c>
      <c r="L72" s="192">
        <v>31</v>
      </c>
      <c r="M72" s="192">
        <v>10</v>
      </c>
      <c r="N72" s="192">
        <v>22</v>
      </c>
      <c r="O72" s="183">
        <v>714246202509</v>
      </c>
      <c r="P72" s="190" t="s">
        <v>517</v>
      </c>
      <c r="Q72" s="190" t="s">
        <v>555</v>
      </c>
      <c r="R72" s="190" t="s">
        <v>500</v>
      </c>
      <c r="S72" s="198" t="s">
        <v>500</v>
      </c>
      <c r="T72" s="184" t="s">
        <v>688</v>
      </c>
      <c r="U72" s="184" t="s">
        <v>903</v>
      </c>
      <c r="V72" s="184" t="s">
        <v>902</v>
      </c>
    </row>
    <row r="73" spans="1:22" ht="33.75" customHeight="1" x14ac:dyDescent="0.25">
      <c r="A73" s="177">
        <v>69</v>
      </c>
      <c r="B73" s="177" t="s">
        <v>885</v>
      </c>
      <c r="C73" s="177" t="s">
        <v>237</v>
      </c>
      <c r="D73" s="177" t="s">
        <v>236</v>
      </c>
      <c r="E73" s="177" t="s">
        <v>17</v>
      </c>
      <c r="F73" s="177"/>
      <c r="G73" s="177" t="s">
        <v>15</v>
      </c>
      <c r="H73" s="191">
        <v>37544</v>
      </c>
      <c r="I73" s="177">
        <v>8003521990</v>
      </c>
      <c r="J73" s="182">
        <v>44846</v>
      </c>
      <c r="K73" s="182">
        <v>44846</v>
      </c>
      <c r="L73" s="192">
        <v>12</v>
      </c>
      <c r="M73" s="192">
        <v>10</v>
      </c>
      <c r="N73" s="192">
        <v>22</v>
      </c>
      <c r="O73" s="183">
        <v>811824512086</v>
      </c>
      <c r="P73" s="190" t="s">
        <v>480</v>
      </c>
      <c r="Q73" s="190" t="s">
        <v>500</v>
      </c>
      <c r="R73" s="190" t="s">
        <v>495</v>
      </c>
      <c r="S73" s="198"/>
      <c r="T73" s="184" t="s">
        <v>501</v>
      </c>
      <c r="U73" s="184" t="s">
        <v>899</v>
      </c>
      <c r="V73" s="184" t="s">
        <v>891</v>
      </c>
    </row>
    <row r="74" spans="1:22" ht="33.75" customHeight="1" x14ac:dyDescent="0.25">
      <c r="A74" s="177">
        <v>70</v>
      </c>
      <c r="B74" s="177" t="s">
        <v>751</v>
      </c>
      <c r="C74" s="177" t="s">
        <v>752</v>
      </c>
      <c r="D74" s="177" t="s">
        <v>753</v>
      </c>
      <c r="E74" s="177" t="s">
        <v>37</v>
      </c>
      <c r="F74" s="177"/>
      <c r="G74" s="177" t="s">
        <v>41</v>
      </c>
      <c r="H74" s="191">
        <v>34895</v>
      </c>
      <c r="I74" s="177">
        <v>9680299038</v>
      </c>
      <c r="J74" s="182">
        <v>44912</v>
      </c>
      <c r="K74" s="182">
        <v>44912</v>
      </c>
      <c r="L74" s="192">
        <v>17</v>
      </c>
      <c r="M74" s="192">
        <v>12</v>
      </c>
      <c r="N74" s="192">
        <v>22</v>
      </c>
      <c r="O74" s="183">
        <v>941323836141</v>
      </c>
      <c r="P74" s="190" t="s">
        <v>480</v>
      </c>
      <c r="Q74" s="190" t="s">
        <v>500</v>
      </c>
      <c r="R74" s="190" t="s">
        <v>479</v>
      </c>
      <c r="S74" s="198"/>
      <c r="T74" s="184" t="s">
        <v>760</v>
      </c>
      <c r="U74" s="184" t="s">
        <v>929</v>
      </c>
      <c r="V74" s="184" t="s">
        <v>891</v>
      </c>
    </row>
    <row r="75" spans="1:22" ht="33.75" customHeight="1" x14ac:dyDescent="0.25">
      <c r="A75" s="177">
        <v>71</v>
      </c>
      <c r="B75" s="177" t="s">
        <v>173</v>
      </c>
      <c r="C75" s="177" t="s">
        <v>172</v>
      </c>
      <c r="D75" s="177" t="s">
        <v>171</v>
      </c>
      <c r="E75" s="177" t="s">
        <v>8</v>
      </c>
      <c r="F75" s="177"/>
      <c r="G75" s="177" t="s">
        <v>7</v>
      </c>
      <c r="H75" s="191">
        <v>36974</v>
      </c>
      <c r="I75" s="177">
        <v>9982102287</v>
      </c>
      <c r="J75" s="182">
        <v>44847</v>
      </c>
      <c r="K75" s="182">
        <v>44847</v>
      </c>
      <c r="L75" s="192">
        <v>13</v>
      </c>
      <c r="M75" s="192">
        <v>10</v>
      </c>
      <c r="N75" s="192">
        <v>22</v>
      </c>
      <c r="O75" s="183">
        <v>680864061596</v>
      </c>
      <c r="P75" s="190" t="s">
        <v>458</v>
      </c>
      <c r="Q75" s="190" t="s">
        <v>478</v>
      </c>
      <c r="R75" s="190" t="s">
        <v>460</v>
      </c>
      <c r="S75" s="198"/>
      <c r="T75" s="184" t="s">
        <v>461</v>
      </c>
      <c r="U75" s="184" t="s">
        <v>930</v>
      </c>
      <c r="V75" s="184" t="s">
        <v>891</v>
      </c>
    </row>
    <row r="76" spans="1:22" ht="33.75" customHeight="1" x14ac:dyDescent="0.25">
      <c r="A76" s="177">
        <v>72</v>
      </c>
      <c r="B76" s="177" t="s">
        <v>167</v>
      </c>
      <c r="C76" s="177" t="s">
        <v>166</v>
      </c>
      <c r="D76" s="177" t="s">
        <v>99</v>
      </c>
      <c r="E76" s="177" t="s">
        <v>37</v>
      </c>
      <c r="F76" s="177"/>
      <c r="G76" s="177" t="s">
        <v>36</v>
      </c>
      <c r="H76" s="191">
        <v>35905</v>
      </c>
      <c r="I76" s="177">
        <v>8003584682</v>
      </c>
      <c r="J76" s="182">
        <v>44849</v>
      </c>
      <c r="K76" s="182">
        <v>44849</v>
      </c>
      <c r="L76" s="192">
        <v>15</v>
      </c>
      <c r="M76" s="192">
        <v>10</v>
      </c>
      <c r="N76" s="192">
        <v>22</v>
      </c>
      <c r="O76" s="183">
        <v>781809157634</v>
      </c>
      <c r="P76" s="190" t="s">
        <v>480</v>
      </c>
      <c r="Q76" s="190" t="s">
        <v>478</v>
      </c>
      <c r="R76" s="190" t="s">
        <v>479</v>
      </c>
      <c r="S76" s="198"/>
      <c r="T76" s="184" t="s">
        <v>708</v>
      </c>
      <c r="U76" s="184" t="s">
        <v>931</v>
      </c>
      <c r="V76" s="184" t="s">
        <v>891</v>
      </c>
    </row>
    <row r="77" spans="1:22" ht="33.75" customHeight="1" x14ac:dyDescent="0.25">
      <c r="A77" s="177">
        <v>73</v>
      </c>
      <c r="B77" s="177" t="s">
        <v>145</v>
      </c>
      <c r="C77" s="177" t="s">
        <v>144</v>
      </c>
      <c r="D77" s="177" t="s">
        <v>143</v>
      </c>
      <c r="E77" s="177" t="s">
        <v>49</v>
      </c>
      <c r="F77" s="177"/>
      <c r="G77" s="177" t="s">
        <v>48</v>
      </c>
      <c r="H77" s="191">
        <v>37631</v>
      </c>
      <c r="I77" s="177">
        <v>7424893508</v>
      </c>
      <c r="J77" s="182">
        <v>44848</v>
      </c>
      <c r="K77" s="182">
        <v>44848</v>
      </c>
      <c r="L77" s="192">
        <v>14</v>
      </c>
      <c r="M77" s="192">
        <v>10</v>
      </c>
      <c r="N77" s="192">
        <v>22</v>
      </c>
      <c r="O77" s="183">
        <v>214871093120</v>
      </c>
      <c r="P77" s="190" t="s">
        <v>534</v>
      </c>
      <c r="Q77" s="190" t="s">
        <v>478</v>
      </c>
      <c r="R77" s="190" t="s">
        <v>479</v>
      </c>
      <c r="S77" s="198"/>
      <c r="T77" s="184" t="s">
        <v>560</v>
      </c>
      <c r="U77" s="184" t="s">
        <v>916</v>
      </c>
      <c r="V77" s="184" t="s">
        <v>891</v>
      </c>
    </row>
    <row r="78" spans="1:22" ht="33.75" customHeight="1" x14ac:dyDescent="0.25">
      <c r="A78" s="177">
        <v>74</v>
      </c>
      <c r="B78" s="177" t="s">
        <v>214</v>
      </c>
      <c r="C78" s="177" t="s">
        <v>213</v>
      </c>
      <c r="D78" s="177" t="s">
        <v>212</v>
      </c>
      <c r="E78" s="177" t="s">
        <v>8</v>
      </c>
      <c r="F78" s="177"/>
      <c r="G78" s="177" t="s">
        <v>7</v>
      </c>
      <c r="H78" s="191">
        <v>37300</v>
      </c>
      <c r="I78" s="177">
        <v>8005802732</v>
      </c>
      <c r="J78" s="182">
        <v>44865</v>
      </c>
      <c r="K78" s="182">
        <v>44865</v>
      </c>
      <c r="L78" s="193">
        <v>31</v>
      </c>
      <c r="M78" s="192">
        <v>10</v>
      </c>
      <c r="N78" s="192">
        <v>22</v>
      </c>
      <c r="O78" s="186">
        <v>705208660744</v>
      </c>
      <c r="P78" s="190" t="s">
        <v>480</v>
      </c>
      <c r="Q78" s="190" t="s">
        <v>500</v>
      </c>
      <c r="R78" s="190" t="s">
        <v>479</v>
      </c>
      <c r="S78" s="198"/>
      <c r="T78" s="184" t="s">
        <v>710</v>
      </c>
      <c r="U78" s="184" t="s">
        <v>932</v>
      </c>
      <c r="V78" s="184" t="s">
        <v>891</v>
      </c>
    </row>
    <row r="79" spans="1:22" ht="33.75" customHeight="1" x14ac:dyDescent="0.25">
      <c r="A79" s="177">
        <v>75</v>
      </c>
      <c r="B79" s="177" t="s">
        <v>200</v>
      </c>
      <c r="C79" s="177" t="s">
        <v>199</v>
      </c>
      <c r="D79" s="177" t="s">
        <v>198</v>
      </c>
      <c r="E79" s="177" t="s">
        <v>2</v>
      </c>
      <c r="F79" s="177"/>
      <c r="G79" s="177" t="s">
        <v>1</v>
      </c>
      <c r="H79" s="191">
        <v>37474</v>
      </c>
      <c r="I79" s="177">
        <v>9929262821</v>
      </c>
      <c r="J79" s="182">
        <v>44845</v>
      </c>
      <c r="K79" s="182">
        <v>44845</v>
      </c>
      <c r="L79" s="192">
        <v>11</v>
      </c>
      <c r="M79" s="192">
        <v>10</v>
      </c>
      <c r="N79" s="192">
        <v>22</v>
      </c>
      <c r="O79" s="183">
        <v>572911841839</v>
      </c>
      <c r="P79" s="190" t="s">
        <v>480</v>
      </c>
      <c r="Q79" s="190" t="s">
        <v>478</v>
      </c>
      <c r="R79" s="190" t="s">
        <v>500</v>
      </c>
      <c r="S79" s="198"/>
      <c r="T79" s="184" t="s">
        <v>515</v>
      </c>
      <c r="U79" s="184" t="s">
        <v>933</v>
      </c>
      <c r="V79" s="184" t="s">
        <v>891</v>
      </c>
    </row>
    <row r="80" spans="1:22" ht="33.75" customHeight="1" x14ac:dyDescent="0.25">
      <c r="A80" s="177">
        <v>76</v>
      </c>
      <c r="B80" s="177" t="s">
        <v>288</v>
      </c>
      <c r="C80" s="177" t="s">
        <v>287</v>
      </c>
      <c r="D80" s="177" t="s">
        <v>286</v>
      </c>
      <c r="E80" s="177" t="s">
        <v>2</v>
      </c>
      <c r="F80" s="177"/>
      <c r="G80" s="177" t="s">
        <v>15</v>
      </c>
      <c r="H80" s="191">
        <v>37182</v>
      </c>
      <c r="I80" s="177">
        <v>8696193371</v>
      </c>
      <c r="J80" s="182">
        <v>44847</v>
      </c>
      <c r="K80" s="182">
        <v>44847</v>
      </c>
      <c r="L80" s="192">
        <v>13</v>
      </c>
      <c r="M80" s="192">
        <v>10</v>
      </c>
      <c r="N80" s="192">
        <v>22</v>
      </c>
      <c r="O80" s="183">
        <v>358387176401</v>
      </c>
      <c r="P80" s="190" t="s">
        <v>480</v>
      </c>
      <c r="Q80" s="190" t="s">
        <v>478</v>
      </c>
      <c r="R80" s="190" t="s">
        <v>479</v>
      </c>
      <c r="S80" s="190" t="s">
        <v>948</v>
      </c>
      <c r="T80" s="184" t="s">
        <v>481</v>
      </c>
      <c r="U80" s="184" t="s">
        <v>923</v>
      </c>
      <c r="V80" s="184" t="s">
        <v>917</v>
      </c>
    </row>
    <row r="81" spans="1:22" ht="33.75" customHeight="1" x14ac:dyDescent="0.25">
      <c r="A81" s="177">
        <v>77</v>
      </c>
      <c r="B81" s="177" t="s">
        <v>412</v>
      </c>
      <c r="C81" s="177" t="s">
        <v>413</v>
      </c>
      <c r="D81" s="177" t="s">
        <v>414</v>
      </c>
      <c r="E81" s="177" t="s">
        <v>2</v>
      </c>
      <c r="F81" s="177"/>
      <c r="G81" s="177" t="s">
        <v>1</v>
      </c>
      <c r="H81" s="191">
        <v>36608</v>
      </c>
      <c r="I81" s="177">
        <v>9166081338</v>
      </c>
      <c r="J81" s="182">
        <v>44872</v>
      </c>
      <c r="K81" s="182">
        <v>44872</v>
      </c>
      <c r="L81" s="192">
        <v>7</v>
      </c>
      <c r="M81" s="192">
        <v>11</v>
      </c>
      <c r="N81" s="192">
        <v>22</v>
      </c>
      <c r="O81" s="183">
        <v>305383780493</v>
      </c>
      <c r="P81" s="190" t="s">
        <v>484</v>
      </c>
      <c r="Q81" s="190" t="s">
        <v>489</v>
      </c>
      <c r="R81" s="190" t="s">
        <v>490</v>
      </c>
      <c r="S81" s="198"/>
      <c r="T81" s="184" t="s">
        <v>650</v>
      </c>
      <c r="U81" s="184" t="s">
        <v>918</v>
      </c>
      <c r="V81" s="184" t="s">
        <v>917</v>
      </c>
    </row>
    <row r="82" spans="1:22" ht="33.75" customHeight="1" x14ac:dyDescent="0.25">
      <c r="A82" s="177">
        <v>78</v>
      </c>
      <c r="B82" s="177" t="s">
        <v>247</v>
      </c>
      <c r="C82" s="177" t="s">
        <v>246</v>
      </c>
      <c r="D82" s="177" t="s">
        <v>245</v>
      </c>
      <c r="E82" s="177" t="s">
        <v>32</v>
      </c>
      <c r="F82" s="177"/>
      <c r="G82" s="177" t="s">
        <v>15</v>
      </c>
      <c r="H82" s="191">
        <v>37472</v>
      </c>
      <c r="I82" s="177">
        <v>8949915240</v>
      </c>
      <c r="J82" s="182">
        <v>44851</v>
      </c>
      <c r="K82" s="182">
        <v>44851</v>
      </c>
      <c r="L82" s="192">
        <v>17</v>
      </c>
      <c r="M82" s="192">
        <v>10</v>
      </c>
      <c r="N82" s="192">
        <v>22</v>
      </c>
      <c r="O82" s="183">
        <v>524858793881</v>
      </c>
      <c r="P82" s="190" t="s">
        <v>458</v>
      </c>
      <c r="Q82" s="190" t="s">
        <v>459</v>
      </c>
      <c r="R82" s="190" t="s">
        <v>460</v>
      </c>
      <c r="S82" s="198"/>
      <c r="T82" s="184" t="s">
        <v>699</v>
      </c>
      <c r="U82" s="184" t="s">
        <v>933</v>
      </c>
      <c r="V82" s="184" t="s">
        <v>891</v>
      </c>
    </row>
    <row r="83" spans="1:22" ht="33.75" customHeight="1" x14ac:dyDescent="0.25">
      <c r="A83" s="177">
        <v>79</v>
      </c>
      <c r="B83" s="177" t="s">
        <v>409</v>
      </c>
      <c r="C83" s="177" t="s">
        <v>410</v>
      </c>
      <c r="D83" s="177" t="s">
        <v>411</v>
      </c>
      <c r="E83" s="177" t="s">
        <v>49</v>
      </c>
      <c r="F83" s="177"/>
      <c r="G83" s="177" t="s">
        <v>48</v>
      </c>
      <c r="H83" s="191">
        <v>36693</v>
      </c>
      <c r="I83" s="177">
        <v>7231003958</v>
      </c>
      <c r="J83" s="182">
        <v>44870</v>
      </c>
      <c r="K83" s="182">
        <v>44870</v>
      </c>
      <c r="L83" s="192">
        <v>5</v>
      </c>
      <c r="M83" s="192">
        <v>11</v>
      </c>
      <c r="N83" s="192">
        <v>22</v>
      </c>
      <c r="O83" s="183">
        <v>277136536247</v>
      </c>
      <c r="P83" s="190" t="s">
        <v>484</v>
      </c>
      <c r="Q83" s="190" t="s">
        <v>489</v>
      </c>
      <c r="R83" s="190" t="s">
        <v>490</v>
      </c>
      <c r="S83" s="198"/>
      <c r="T83" s="184" t="s">
        <v>648</v>
      </c>
      <c r="U83" s="184" t="s">
        <v>931</v>
      </c>
      <c r="V83" s="184" t="s">
        <v>891</v>
      </c>
    </row>
    <row r="84" spans="1:22" ht="33.75" customHeight="1" x14ac:dyDescent="0.25">
      <c r="A84" s="177">
        <v>80</v>
      </c>
      <c r="B84" s="177" t="s">
        <v>418</v>
      </c>
      <c r="C84" s="177" t="s">
        <v>419</v>
      </c>
      <c r="D84" s="177" t="s">
        <v>420</v>
      </c>
      <c r="E84" s="177" t="s">
        <v>37</v>
      </c>
      <c r="F84" s="177"/>
      <c r="G84" s="177" t="s">
        <v>41</v>
      </c>
      <c r="H84" s="191">
        <v>37447</v>
      </c>
      <c r="I84" s="177">
        <v>9983142653</v>
      </c>
      <c r="J84" s="182">
        <v>44872</v>
      </c>
      <c r="K84" s="182">
        <v>44872</v>
      </c>
      <c r="L84" s="192">
        <v>7</v>
      </c>
      <c r="M84" s="192">
        <v>11</v>
      </c>
      <c r="N84" s="192">
        <v>22</v>
      </c>
      <c r="O84" s="183">
        <v>651120997693</v>
      </c>
      <c r="P84" s="190" t="s">
        <v>484</v>
      </c>
      <c r="Q84" s="190" t="s">
        <v>600</v>
      </c>
      <c r="R84" s="190" t="s">
        <v>485</v>
      </c>
      <c r="S84" s="198"/>
      <c r="T84" s="184" t="s">
        <v>727</v>
      </c>
      <c r="U84" s="184" t="s">
        <v>934</v>
      </c>
      <c r="V84" s="184" t="s">
        <v>891</v>
      </c>
    </row>
    <row r="85" spans="1:22" ht="33.75" customHeight="1" x14ac:dyDescent="0.25">
      <c r="A85" s="177">
        <v>81</v>
      </c>
      <c r="B85" s="177" t="s">
        <v>353</v>
      </c>
      <c r="C85" s="177" t="s">
        <v>354</v>
      </c>
      <c r="D85" s="177" t="s">
        <v>180</v>
      </c>
      <c r="E85" s="177" t="s">
        <v>8</v>
      </c>
      <c r="F85" s="177"/>
      <c r="G85" s="177" t="s">
        <v>7</v>
      </c>
      <c r="H85" s="191">
        <v>37537</v>
      </c>
      <c r="I85" s="177">
        <v>9166961953</v>
      </c>
      <c r="J85" s="182">
        <v>44872</v>
      </c>
      <c r="K85" s="182">
        <v>44872</v>
      </c>
      <c r="L85" s="192">
        <v>7</v>
      </c>
      <c r="M85" s="192">
        <v>11</v>
      </c>
      <c r="N85" s="192">
        <v>22</v>
      </c>
      <c r="O85" s="183">
        <v>470738656514</v>
      </c>
      <c r="P85" s="190" t="s">
        <v>480</v>
      </c>
      <c r="Q85" s="190" t="s">
        <v>500</v>
      </c>
      <c r="R85" s="190" t="s">
        <v>479</v>
      </c>
      <c r="S85" s="198"/>
      <c r="T85" s="184" t="s">
        <v>646</v>
      </c>
      <c r="U85" s="184" t="s">
        <v>935</v>
      </c>
      <c r="V85" s="184" t="s">
        <v>917</v>
      </c>
    </row>
    <row r="86" spans="1:22" ht="33.75" customHeight="1" x14ac:dyDescent="0.25">
      <c r="A86" s="177">
        <v>82</v>
      </c>
      <c r="B86" s="177" t="s">
        <v>194</v>
      </c>
      <c r="C86" s="177" t="s">
        <v>193</v>
      </c>
      <c r="D86" s="177" t="s">
        <v>192</v>
      </c>
      <c r="E86" s="177" t="s">
        <v>8</v>
      </c>
      <c r="F86" s="177"/>
      <c r="G86" s="177" t="s">
        <v>7</v>
      </c>
      <c r="H86" s="191">
        <v>37328</v>
      </c>
      <c r="I86" s="177">
        <v>9352601299</v>
      </c>
      <c r="J86" s="182">
        <v>44848</v>
      </c>
      <c r="K86" s="182">
        <v>44848</v>
      </c>
      <c r="L86" s="192">
        <v>14</v>
      </c>
      <c r="M86" s="192">
        <v>10</v>
      </c>
      <c r="N86" s="192">
        <v>22</v>
      </c>
      <c r="O86" s="183">
        <v>958649615891</v>
      </c>
      <c r="P86" s="190" t="s">
        <v>480</v>
      </c>
      <c r="Q86" s="190" t="s">
        <v>500</v>
      </c>
      <c r="R86" s="190" t="s">
        <v>517</v>
      </c>
      <c r="S86" s="198"/>
      <c r="T86" s="184" t="s">
        <v>532</v>
      </c>
      <c r="U86" s="184" t="s">
        <v>933</v>
      </c>
      <c r="V86" s="184" t="s">
        <v>891</v>
      </c>
    </row>
    <row r="87" spans="1:22" ht="33.75" customHeight="1" x14ac:dyDescent="0.25">
      <c r="A87" s="177">
        <v>83</v>
      </c>
      <c r="B87" s="177" t="s">
        <v>525</v>
      </c>
      <c r="C87" s="177" t="s">
        <v>348</v>
      </c>
      <c r="D87" s="177" t="s">
        <v>349</v>
      </c>
      <c r="E87" s="177" t="s">
        <v>17</v>
      </c>
      <c r="F87" s="177"/>
      <c r="G87" s="177" t="s">
        <v>15</v>
      </c>
      <c r="H87" s="191">
        <v>36346</v>
      </c>
      <c r="I87" s="177">
        <v>7414096977</v>
      </c>
      <c r="J87" s="181">
        <v>44882</v>
      </c>
      <c r="K87" s="182">
        <v>44882</v>
      </c>
      <c r="L87" s="192">
        <v>17</v>
      </c>
      <c r="M87" s="192">
        <v>11</v>
      </c>
      <c r="N87" s="192">
        <v>22</v>
      </c>
      <c r="O87" s="183">
        <v>785265598908</v>
      </c>
      <c r="P87" s="190" t="s">
        <v>480</v>
      </c>
      <c r="Q87" s="190" t="s">
        <v>479</v>
      </c>
      <c r="R87" s="190" t="s">
        <v>496</v>
      </c>
      <c r="S87" s="199"/>
      <c r="T87" s="184" t="s">
        <v>661</v>
      </c>
      <c r="U87" s="184" t="s">
        <v>892</v>
      </c>
      <c r="V87" s="184" t="s">
        <v>891</v>
      </c>
    </row>
    <row r="88" spans="1:22" ht="33.75" customHeight="1" x14ac:dyDescent="0.25">
      <c r="A88" s="177">
        <v>84</v>
      </c>
      <c r="B88" s="177" t="s">
        <v>421</v>
      </c>
      <c r="C88" s="177" t="s">
        <v>422</v>
      </c>
      <c r="D88" s="177" t="s">
        <v>423</v>
      </c>
      <c r="E88" s="177" t="s">
        <v>32</v>
      </c>
      <c r="F88" s="177"/>
      <c r="G88" s="177" t="s">
        <v>31</v>
      </c>
      <c r="H88" s="191">
        <v>37514</v>
      </c>
      <c r="I88" s="177">
        <v>9784470957</v>
      </c>
      <c r="J88" s="182">
        <v>44874</v>
      </c>
      <c r="K88" s="182">
        <v>44874</v>
      </c>
      <c r="L88" s="192">
        <v>9</v>
      </c>
      <c r="M88" s="192">
        <v>11</v>
      </c>
      <c r="N88" s="192">
        <v>22</v>
      </c>
      <c r="O88" s="183">
        <v>370786278701</v>
      </c>
      <c r="P88" s="190" t="s">
        <v>483</v>
      </c>
      <c r="Q88" s="190" t="s">
        <v>484</v>
      </c>
      <c r="R88" s="190" t="s">
        <v>485</v>
      </c>
      <c r="S88" s="198"/>
      <c r="T88" s="184" t="s">
        <v>661</v>
      </c>
      <c r="U88" s="184" t="s">
        <v>895</v>
      </c>
      <c r="V88" s="184" t="s">
        <v>894</v>
      </c>
    </row>
    <row r="89" spans="1:22" ht="33.75" customHeight="1" x14ac:dyDescent="0.25">
      <c r="A89" s="177">
        <v>85</v>
      </c>
      <c r="B89" s="177" t="s">
        <v>270</v>
      </c>
      <c r="C89" s="177" t="s">
        <v>269</v>
      </c>
      <c r="D89" s="177" t="s">
        <v>268</v>
      </c>
      <c r="E89" s="177" t="s">
        <v>8</v>
      </c>
      <c r="F89" s="177"/>
      <c r="G89" s="177" t="s">
        <v>15</v>
      </c>
      <c r="H89" s="191">
        <v>36723</v>
      </c>
      <c r="I89" s="177">
        <v>7073545431</v>
      </c>
      <c r="J89" s="182">
        <v>44849</v>
      </c>
      <c r="K89" s="182">
        <v>44849</v>
      </c>
      <c r="L89" s="192">
        <v>15</v>
      </c>
      <c r="M89" s="192">
        <v>10</v>
      </c>
      <c r="N89" s="192">
        <v>22</v>
      </c>
      <c r="O89" s="183">
        <v>908496643919</v>
      </c>
      <c r="P89" s="190" t="s">
        <v>480</v>
      </c>
      <c r="Q89" s="190" t="s">
        <v>478</v>
      </c>
      <c r="R89" s="190" t="s">
        <v>479</v>
      </c>
      <c r="S89" s="198"/>
      <c r="T89" s="184" t="s">
        <v>678</v>
      </c>
      <c r="U89" s="184" t="s">
        <v>933</v>
      </c>
      <c r="V89" s="184" t="s">
        <v>891</v>
      </c>
    </row>
    <row r="90" spans="1:22" ht="33.75" customHeight="1" x14ac:dyDescent="0.25">
      <c r="A90" s="177">
        <v>86</v>
      </c>
      <c r="B90" s="177" t="s">
        <v>268</v>
      </c>
      <c r="C90" s="177" t="s">
        <v>361</v>
      </c>
      <c r="D90" s="177" t="s">
        <v>123</v>
      </c>
      <c r="E90" s="177" t="s">
        <v>8</v>
      </c>
      <c r="F90" s="177"/>
      <c r="G90" s="177" t="s">
        <v>7</v>
      </c>
      <c r="H90" s="191">
        <v>36618</v>
      </c>
      <c r="I90" s="177">
        <v>9521300674</v>
      </c>
      <c r="J90" s="182">
        <v>44874</v>
      </c>
      <c r="K90" s="182">
        <v>44874</v>
      </c>
      <c r="L90" s="192">
        <v>9</v>
      </c>
      <c r="M90" s="192">
        <v>11</v>
      </c>
      <c r="N90" s="192">
        <v>22</v>
      </c>
      <c r="O90" s="183">
        <v>243641039482</v>
      </c>
      <c r="P90" s="190" t="s">
        <v>480</v>
      </c>
      <c r="Q90" s="190" t="s">
        <v>495</v>
      </c>
      <c r="R90" s="190" t="s">
        <v>479</v>
      </c>
      <c r="S90" s="198"/>
      <c r="T90" s="184" t="s">
        <v>663</v>
      </c>
      <c r="U90" s="184" t="s">
        <v>923</v>
      </c>
      <c r="V90" s="184" t="s">
        <v>917</v>
      </c>
    </row>
    <row r="91" spans="1:22" ht="33.75" customHeight="1" x14ac:dyDescent="0.25">
      <c r="A91" s="177">
        <v>87</v>
      </c>
      <c r="B91" s="177" t="s">
        <v>291</v>
      </c>
      <c r="C91" s="177" t="s">
        <v>290</v>
      </c>
      <c r="D91" s="177" t="s">
        <v>289</v>
      </c>
      <c r="E91" s="177" t="s">
        <v>8</v>
      </c>
      <c r="F91" s="177" t="s">
        <v>886</v>
      </c>
      <c r="G91" s="177" t="s">
        <v>15</v>
      </c>
      <c r="H91" s="191">
        <v>34397</v>
      </c>
      <c r="I91" s="177">
        <v>7869235618</v>
      </c>
      <c r="J91" s="182">
        <v>44849</v>
      </c>
      <c r="K91" s="182">
        <v>44849</v>
      </c>
      <c r="L91" s="192">
        <v>15</v>
      </c>
      <c r="M91" s="192">
        <v>10</v>
      </c>
      <c r="N91" s="192">
        <v>22</v>
      </c>
      <c r="O91" s="183">
        <v>948532728176</v>
      </c>
      <c r="P91" s="190" t="s">
        <v>480</v>
      </c>
      <c r="Q91" s="190" t="s">
        <v>495</v>
      </c>
      <c r="R91" s="190" t="s">
        <v>568</v>
      </c>
      <c r="S91" s="198"/>
      <c r="T91" s="184" t="s">
        <v>709</v>
      </c>
      <c r="U91" s="184" t="s">
        <v>899</v>
      </c>
      <c r="V91" s="184" t="s">
        <v>891</v>
      </c>
    </row>
    <row r="92" spans="1:22" ht="33.75" customHeight="1" x14ac:dyDescent="0.25">
      <c r="A92" s="177">
        <v>88</v>
      </c>
      <c r="B92" s="177" t="s">
        <v>122</v>
      </c>
      <c r="C92" s="177" t="s">
        <v>121</v>
      </c>
      <c r="D92" s="177" t="s">
        <v>120</v>
      </c>
      <c r="E92" s="177" t="s">
        <v>49</v>
      </c>
      <c r="F92" s="177"/>
      <c r="G92" s="177" t="s">
        <v>48</v>
      </c>
      <c r="H92" s="191">
        <v>36399</v>
      </c>
      <c r="I92" s="177">
        <v>9602217778</v>
      </c>
      <c r="J92" s="182">
        <v>44849</v>
      </c>
      <c r="K92" s="182">
        <v>44849</v>
      </c>
      <c r="L92" s="192">
        <v>15</v>
      </c>
      <c r="M92" s="192">
        <v>10</v>
      </c>
      <c r="N92" s="192">
        <v>22</v>
      </c>
      <c r="O92" s="183">
        <v>876582998037</v>
      </c>
      <c r="P92" s="190" t="s">
        <v>480</v>
      </c>
      <c r="Q92" s="190" t="s">
        <v>500</v>
      </c>
      <c r="R92" s="190" t="s">
        <v>496</v>
      </c>
      <c r="S92" s="198"/>
      <c r="T92" s="184" t="s">
        <v>537</v>
      </c>
      <c r="U92" s="184" t="s">
        <v>923</v>
      </c>
      <c r="V92" s="184" t="s">
        <v>917</v>
      </c>
    </row>
    <row r="93" spans="1:22" ht="33.75" customHeight="1" x14ac:dyDescent="0.25">
      <c r="A93" s="177">
        <v>89</v>
      </c>
      <c r="B93" s="177" t="s">
        <v>294</v>
      </c>
      <c r="C93" s="177" t="s">
        <v>293</v>
      </c>
      <c r="D93" s="177" t="s">
        <v>292</v>
      </c>
      <c r="E93" s="177" t="s">
        <v>17</v>
      </c>
      <c r="F93" s="177"/>
      <c r="G93" s="177" t="s">
        <v>15</v>
      </c>
      <c r="H93" s="191">
        <v>37159</v>
      </c>
      <c r="I93" s="177">
        <v>7742762456</v>
      </c>
      <c r="J93" s="182">
        <v>44848</v>
      </c>
      <c r="K93" s="182">
        <v>44848</v>
      </c>
      <c r="L93" s="192">
        <v>14</v>
      </c>
      <c r="M93" s="192">
        <v>10</v>
      </c>
      <c r="N93" s="192">
        <v>22</v>
      </c>
      <c r="O93" s="183">
        <v>674642807044</v>
      </c>
      <c r="P93" s="190" t="s">
        <v>527</v>
      </c>
      <c r="Q93" s="190" t="s">
        <v>500</v>
      </c>
      <c r="R93" s="190" t="s">
        <v>479</v>
      </c>
      <c r="S93" s="198"/>
      <c r="T93" s="184" t="s">
        <v>540</v>
      </c>
      <c r="U93" s="184" t="s">
        <v>892</v>
      </c>
      <c r="V93" s="184" t="s">
        <v>891</v>
      </c>
    </row>
    <row r="94" spans="1:22" ht="33.75" customHeight="1" x14ac:dyDescent="0.25">
      <c r="A94" s="177">
        <v>90</v>
      </c>
      <c r="B94" s="177" t="s">
        <v>714</v>
      </c>
      <c r="C94" s="177" t="s">
        <v>621</v>
      </c>
      <c r="D94" s="177" t="s">
        <v>622</v>
      </c>
      <c r="E94" s="177" t="s">
        <v>8</v>
      </c>
      <c r="F94" s="184"/>
      <c r="G94" s="177" t="s">
        <v>7</v>
      </c>
      <c r="H94" s="191">
        <v>37275</v>
      </c>
      <c r="I94" s="177">
        <v>9783141472</v>
      </c>
      <c r="J94" s="182">
        <v>44888</v>
      </c>
      <c r="K94" s="182">
        <v>44888</v>
      </c>
      <c r="L94" s="192">
        <v>23</v>
      </c>
      <c r="M94" s="192">
        <v>11</v>
      </c>
      <c r="N94" s="192">
        <v>22</v>
      </c>
      <c r="O94" s="183">
        <v>538706969566</v>
      </c>
      <c r="P94" s="190" t="s">
        <v>484</v>
      </c>
      <c r="Q94" s="190" t="s">
        <v>489</v>
      </c>
      <c r="R94" s="190" t="s">
        <v>490</v>
      </c>
      <c r="S94" s="198"/>
      <c r="T94" s="184" t="s">
        <v>713</v>
      </c>
      <c r="U94" s="184" t="s">
        <v>936</v>
      </c>
      <c r="V94" s="184" t="s">
        <v>891</v>
      </c>
    </row>
    <row r="95" spans="1:22" ht="33.75" customHeight="1" x14ac:dyDescent="0.25">
      <c r="A95" s="177">
        <v>91</v>
      </c>
      <c r="B95" s="177" t="s">
        <v>85</v>
      </c>
      <c r="C95" s="178" t="s">
        <v>84</v>
      </c>
      <c r="D95" s="177" t="s">
        <v>83</v>
      </c>
      <c r="E95" s="177" t="s">
        <v>8</v>
      </c>
      <c r="F95" s="177"/>
      <c r="G95" s="177" t="s">
        <v>15</v>
      </c>
      <c r="H95" s="191">
        <v>36768</v>
      </c>
      <c r="I95" s="177">
        <v>9521416699</v>
      </c>
      <c r="J95" s="182">
        <v>44846</v>
      </c>
      <c r="K95" s="182">
        <v>44846</v>
      </c>
      <c r="L95" s="192">
        <v>12</v>
      </c>
      <c r="M95" s="192">
        <v>10</v>
      </c>
      <c r="N95" s="192">
        <v>22</v>
      </c>
      <c r="O95" s="183">
        <v>939212927478</v>
      </c>
      <c r="P95" s="190" t="s">
        <v>489</v>
      </c>
      <c r="Q95" s="190" t="s">
        <v>490</v>
      </c>
      <c r="R95" s="190" t="s">
        <v>484</v>
      </c>
      <c r="S95" s="190" t="s">
        <v>484</v>
      </c>
      <c r="T95" s="184" t="s">
        <v>509</v>
      </c>
      <c r="U95" s="184" t="s">
        <v>924</v>
      </c>
      <c r="V95" s="184" t="s">
        <v>891</v>
      </c>
    </row>
    <row r="96" spans="1:22" ht="33.75" customHeight="1" x14ac:dyDescent="0.25">
      <c r="A96" s="177">
        <v>92</v>
      </c>
      <c r="B96" s="177" t="s">
        <v>82</v>
      </c>
      <c r="C96" s="177" t="s">
        <v>81</v>
      </c>
      <c r="D96" s="177" t="s">
        <v>80</v>
      </c>
      <c r="E96" s="177" t="s">
        <v>8</v>
      </c>
      <c r="F96" s="177" t="s">
        <v>886</v>
      </c>
      <c r="G96" s="177" t="s">
        <v>15</v>
      </c>
      <c r="H96" s="191">
        <v>37522</v>
      </c>
      <c r="I96" s="177">
        <v>9929940975</v>
      </c>
      <c r="J96" s="182">
        <v>44865</v>
      </c>
      <c r="K96" s="182">
        <v>44865</v>
      </c>
      <c r="L96" s="192">
        <v>31</v>
      </c>
      <c r="M96" s="192">
        <v>10</v>
      </c>
      <c r="N96" s="192">
        <v>22</v>
      </c>
      <c r="O96" s="183">
        <v>244485287968</v>
      </c>
      <c r="P96" s="190" t="s">
        <v>483</v>
      </c>
      <c r="Q96" s="200" t="s">
        <v>484</v>
      </c>
      <c r="R96" s="190" t="s">
        <v>485</v>
      </c>
      <c r="S96" s="198"/>
      <c r="T96" s="184" t="s">
        <v>702</v>
      </c>
      <c r="U96" s="184" t="s">
        <v>925</v>
      </c>
      <c r="V96" s="184" t="s">
        <v>891</v>
      </c>
    </row>
    <row r="97" spans="1:27" ht="33.75" customHeight="1" x14ac:dyDescent="0.25">
      <c r="A97" s="177">
        <v>93</v>
      </c>
      <c r="B97" s="177" t="s">
        <v>283</v>
      </c>
      <c r="C97" s="177" t="s">
        <v>282</v>
      </c>
      <c r="D97" s="177" t="s">
        <v>281</v>
      </c>
      <c r="E97" s="177" t="s">
        <v>49</v>
      </c>
      <c r="F97" s="177"/>
      <c r="G97" s="177" t="s">
        <v>15</v>
      </c>
      <c r="H97" s="191">
        <v>36896</v>
      </c>
      <c r="I97" s="177">
        <v>8209801275</v>
      </c>
      <c r="J97" s="182">
        <v>44852</v>
      </c>
      <c r="K97" s="182">
        <v>44852</v>
      </c>
      <c r="L97" s="192">
        <v>18</v>
      </c>
      <c r="M97" s="192">
        <v>10</v>
      </c>
      <c r="N97" s="192">
        <v>22</v>
      </c>
      <c r="O97" s="183">
        <v>566920415526</v>
      </c>
      <c r="P97" s="190" t="s">
        <v>480</v>
      </c>
      <c r="Q97" s="190" t="s">
        <v>478</v>
      </c>
      <c r="R97" s="190" t="s">
        <v>479</v>
      </c>
      <c r="S97" s="198"/>
      <c r="T97" s="184" t="s">
        <v>682</v>
      </c>
      <c r="U97" s="184" t="s">
        <v>933</v>
      </c>
      <c r="V97" s="184" t="s">
        <v>891</v>
      </c>
    </row>
    <row r="98" spans="1:27" ht="33.75" customHeight="1" x14ac:dyDescent="0.25">
      <c r="A98" s="177">
        <v>94</v>
      </c>
      <c r="B98" s="177" t="s">
        <v>211</v>
      </c>
      <c r="C98" s="177" t="s">
        <v>210</v>
      </c>
      <c r="D98" s="177" t="s">
        <v>99</v>
      </c>
      <c r="E98" s="177" t="s">
        <v>8</v>
      </c>
      <c r="F98" s="177"/>
      <c r="G98" s="177" t="s">
        <v>7</v>
      </c>
      <c r="H98" s="191">
        <v>37080</v>
      </c>
      <c r="I98" s="177">
        <v>8000295443</v>
      </c>
      <c r="J98" s="182">
        <v>44865</v>
      </c>
      <c r="K98" s="182">
        <v>44865</v>
      </c>
      <c r="L98" s="192">
        <v>31</v>
      </c>
      <c r="M98" s="192">
        <v>10</v>
      </c>
      <c r="N98" s="192">
        <v>22</v>
      </c>
      <c r="O98" s="183">
        <v>654754874454</v>
      </c>
      <c r="P98" s="190" t="s">
        <v>480</v>
      </c>
      <c r="Q98" s="190" t="s">
        <v>500</v>
      </c>
      <c r="R98" s="190" t="s">
        <v>479</v>
      </c>
      <c r="S98" s="198"/>
      <c r="T98" s="184" t="s">
        <v>705</v>
      </c>
      <c r="U98" s="184" t="s">
        <v>918</v>
      </c>
      <c r="V98" s="184" t="s">
        <v>917</v>
      </c>
    </row>
    <row r="99" spans="1:27" ht="33.75" customHeight="1" x14ac:dyDescent="0.25">
      <c r="A99" s="177">
        <v>95</v>
      </c>
      <c r="B99" s="177" t="s">
        <v>365</v>
      </c>
      <c r="C99" s="177" t="s">
        <v>366</v>
      </c>
      <c r="D99" s="177" t="s">
        <v>367</v>
      </c>
      <c r="E99" s="177" t="s">
        <v>8</v>
      </c>
      <c r="F99" s="177"/>
      <c r="G99" s="177" t="s">
        <v>7</v>
      </c>
      <c r="H99" s="191">
        <v>35888</v>
      </c>
      <c r="I99" s="177">
        <v>8503959578</v>
      </c>
      <c r="J99" s="182">
        <v>44872</v>
      </c>
      <c r="K99" s="182">
        <v>44872</v>
      </c>
      <c r="L99" s="192">
        <v>7</v>
      </c>
      <c r="M99" s="192">
        <v>11</v>
      </c>
      <c r="N99" s="192">
        <v>22</v>
      </c>
      <c r="O99" s="183">
        <v>306027153628</v>
      </c>
      <c r="P99" s="190" t="s">
        <v>480</v>
      </c>
      <c r="Q99" s="190" t="s">
        <v>517</v>
      </c>
      <c r="R99" s="190" t="s">
        <v>479</v>
      </c>
      <c r="S99" s="198"/>
      <c r="T99" s="184" t="s">
        <v>642</v>
      </c>
      <c r="U99" s="184" t="s">
        <v>913</v>
      </c>
      <c r="V99" s="184" t="s">
        <v>891</v>
      </c>
    </row>
    <row r="100" spans="1:27" ht="33.75" customHeight="1" x14ac:dyDescent="0.25">
      <c r="A100" s="177">
        <v>96</v>
      </c>
      <c r="B100" s="177" t="s">
        <v>110</v>
      </c>
      <c r="C100" s="177" t="s">
        <v>109</v>
      </c>
      <c r="D100" s="177" t="s">
        <v>108</v>
      </c>
      <c r="E100" s="177" t="s">
        <v>49</v>
      </c>
      <c r="F100" s="177"/>
      <c r="G100" s="177" t="s">
        <v>48</v>
      </c>
      <c r="H100" s="191">
        <v>34868</v>
      </c>
      <c r="I100" s="177">
        <v>9509104056</v>
      </c>
      <c r="J100" s="182">
        <v>44846</v>
      </c>
      <c r="K100" s="182">
        <v>44846</v>
      </c>
      <c r="L100" s="192">
        <v>12</v>
      </c>
      <c r="M100" s="192">
        <v>10</v>
      </c>
      <c r="N100" s="192">
        <v>22</v>
      </c>
      <c r="O100" s="183">
        <v>958221263137</v>
      </c>
      <c r="P100" s="190" t="s">
        <v>480</v>
      </c>
      <c r="Q100" s="190" t="s">
        <v>479</v>
      </c>
      <c r="R100" s="190" t="s">
        <v>496</v>
      </c>
      <c r="S100" s="190" t="s">
        <v>479</v>
      </c>
      <c r="T100" s="184" t="s">
        <v>497</v>
      </c>
      <c r="U100" s="184" t="s">
        <v>937</v>
      </c>
      <c r="V100" s="184" t="s">
        <v>891</v>
      </c>
    </row>
    <row r="101" spans="1:27" ht="33.75" customHeight="1" x14ac:dyDescent="0.25">
      <c r="A101" s="177">
        <v>97</v>
      </c>
      <c r="B101" s="177" t="s">
        <v>297</v>
      </c>
      <c r="C101" s="177" t="s">
        <v>296</v>
      </c>
      <c r="D101" s="177" t="s">
        <v>295</v>
      </c>
      <c r="E101" s="177" t="s">
        <v>2</v>
      </c>
      <c r="F101" s="177"/>
      <c r="G101" s="177" t="s">
        <v>15</v>
      </c>
      <c r="H101" s="191">
        <v>37282</v>
      </c>
      <c r="I101" s="177">
        <v>9462561612</v>
      </c>
      <c r="J101" s="182">
        <v>44845</v>
      </c>
      <c r="K101" s="182">
        <v>44845</v>
      </c>
      <c r="L101" s="192">
        <v>11</v>
      </c>
      <c r="M101" s="192">
        <v>10</v>
      </c>
      <c r="N101" s="192">
        <v>22</v>
      </c>
      <c r="O101" s="183">
        <v>849399063638</v>
      </c>
      <c r="P101" s="190" t="s">
        <v>517</v>
      </c>
      <c r="Q101" s="190" t="s">
        <v>500</v>
      </c>
      <c r="R101" s="190" t="s">
        <v>478</v>
      </c>
      <c r="S101" s="198"/>
      <c r="T101" s="184" t="s">
        <v>519</v>
      </c>
      <c r="U101" s="184" t="s">
        <v>899</v>
      </c>
      <c r="V101" s="184" t="s">
        <v>891</v>
      </c>
    </row>
    <row r="102" spans="1:27" ht="33.75" customHeight="1" x14ac:dyDescent="0.25">
      <c r="A102" s="177">
        <v>98</v>
      </c>
      <c r="B102" s="177" t="s">
        <v>273</v>
      </c>
      <c r="C102" s="177" t="s">
        <v>272</v>
      </c>
      <c r="D102" s="177" t="s">
        <v>271</v>
      </c>
      <c r="E102" s="177" t="s">
        <v>49</v>
      </c>
      <c r="F102" s="177"/>
      <c r="G102" s="177" t="s">
        <v>15</v>
      </c>
      <c r="H102" s="191">
        <v>37600</v>
      </c>
      <c r="I102" s="177">
        <v>9660414128</v>
      </c>
      <c r="J102" s="182">
        <v>44849</v>
      </c>
      <c r="K102" s="182">
        <v>44849</v>
      </c>
      <c r="L102" s="192">
        <v>15</v>
      </c>
      <c r="M102" s="192">
        <v>10</v>
      </c>
      <c r="N102" s="192">
        <v>22</v>
      </c>
      <c r="O102" s="183">
        <v>618692577787</v>
      </c>
      <c r="P102" s="190" t="s">
        <v>480</v>
      </c>
      <c r="Q102" s="190" t="s">
        <v>478</v>
      </c>
      <c r="R102" s="190" t="s">
        <v>479</v>
      </c>
      <c r="S102" s="198"/>
      <c r="T102" s="184" t="s">
        <v>545</v>
      </c>
      <c r="U102" s="184" t="s">
        <v>938</v>
      </c>
      <c r="V102" s="184" t="s">
        <v>891</v>
      </c>
    </row>
    <row r="103" spans="1:27" ht="33.75" customHeight="1" x14ac:dyDescent="0.25">
      <c r="A103" s="177">
        <v>99</v>
      </c>
      <c r="B103" s="177" t="s">
        <v>55</v>
      </c>
      <c r="C103" s="177" t="s">
        <v>54</v>
      </c>
      <c r="D103" s="177" t="s">
        <v>53</v>
      </c>
      <c r="E103" s="177" t="s">
        <v>49</v>
      </c>
      <c r="F103" s="177"/>
      <c r="G103" s="177" t="s">
        <v>48</v>
      </c>
      <c r="H103" s="191">
        <v>36607</v>
      </c>
      <c r="I103" s="177">
        <v>9784642315</v>
      </c>
      <c r="J103" s="182">
        <v>44847</v>
      </c>
      <c r="K103" s="182">
        <v>44847</v>
      </c>
      <c r="L103" s="192">
        <v>13</v>
      </c>
      <c r="M103" s="192">
        <v>10</v>
      </c>
      <c r="N103" s="192">
        <v>22</v>
      </c>
      <c r="O103" s="183">
        <v>297924112757</v>
      </c>
      <c r="P103" s="190" t="s">
        <v>483</v>
      </c>
      <c r="Q103" s="190" t="s">
        <v>485</v>
      </c>
      <c r="R103" s="190" t="s">
        <v>725</v>
      </c>
      <c r="S103" s="198"/>
      <c r="T103" s="184" t="s">
        <v>465</v>
      </c>
      <c r="U103" s="184" t="s">
        <v>892</v>
      </c>
      <c r="V103" s="184" t="s">
        <v>891</v>
      </c>
      <c r="Z103" s="43"/>
      <c r="AA103" s="42"/>
    </row>
    <row r="104" spans="1:27" ht="33.75" customHeight="1" x14ac:dyDescent="0.25">
      <c r="A104" s="177">
        <v>100</v>
      </c>
      <c r="B104" s="177" t="s">
        <v>241</v>
      </c>
      <c r="C104" s="177" t="s">
        <v>240</v>
      </c>
      <c r="D104" s="177" t="s">
        <v>239</v>
      </c>
      <c r="E104" s="177" t="s">
        <v>17</v>
      </c>
      <c r="F104" s="177"/>
      <c r="G104" s="177" t="s">
        <v>15</v>
      </c>
      <c r="H104" s="191">
        <v>31051</v>
      </c>
      <c r="I104" s="177">
        <v>9829319843</v>
      </c>
      <c r="J104" s="182">
        <v>44849</v>
      </c>
      <c r="K104" s="182">
        <v>44849</v>
      </c>
      <c r="L104" s="192">
        <v>15</v>
      </c>
      <c r="M104" s="192">
        <v>10</v>
      </c>
      <c r="N104" s="192">
        <v>22</v>
      </c>
      <c r="O104" s="183">
        <v>414463415744</v>
      </c>
      <c r="P104" s="190" t="s">
        <v>480</v>
      </c>
      <c r="Q104" s="190" t="s">
        <v>478</v>
      </c>
      <c r="R104" s="190" t="s">
        <v>479</v>
      </c>
      <c r="S104" s="190" t="s">
        <v>480</v>
      </c>
      <c r="T104" s="184" t="s">
        <v>680</v>
      </c>
      <c r="U104" s="184" t="s">
        <v>892</v>
      </c>
      <c r="V104" s="184" t="s">
        <v>891</v>
      </c>
    </row>
    <row r="143" spans="1:19" s="44" customFormat="1" x14ac:dyDescent="0.25">
      <c r="A143" s="234" t="s">
        <v>311</v>
      </c>
      <c r="B143" s="234"/>
      <c r="C143" s="234"/>
      <c r="D143" s="234"/>
      <c r="P143" s="189"/>
      <c r="Q143" s="189"/>
      <c r="R143" s="189"/>
      <c r="S143" s="189"/>
    </row>
    <row r="144" spans="1:19" s="44" customFormat="1" x14ac:dyDescent="0.25">
      <c r="A144" s="234" t="s">
        <v>322</v>
      </c>
      <c r="B144" s="234"/>
      <c r="C144" s="234"/>
      <c r="D144" s="234"/>
      <c r="P144" s="189"/>
      <c r="Q144" s="189"/>
      <c r="R144" s="189"/>
      <c r="S144" s="189"/>
    </row>
    <row r="145" spans="1:19" s="44" customFormat="1" ht="22.5" x14ac:dyDescent="0.25">
      <c r="A145" s="4" t="s">
        <v>323</v>
      </c>
      <c r="B145" s="4" t="s">
        <v>308</v>
      </c>
      <c r="C145" s="4" t="s">
        <v>324</v>
      </c>
      <c r="D145" s="4" t="s">
        <v>307</v>
      </c>
      <c r="P145" s="189"/>
      <c r="Q145" s="189"/>
      <c r="R145" s="189"/>
      <c r="S145" s="189"/>
    </row>
    <row r="146" spans="1:19" s="44" customFormat="1" ht="22.5" x14ac:dyDescent="0.25">
      <c r="A146" s="4">
        <v>1</v>
      </c>
      <c r="B146" s="22">
        <v>890713</v>
      </c>
      <c r="C146" s="48" t="s">
        <v>325</v>
      </c>
      <c r="D146" s="4" t="s">
        <v>734</v>
      </c>
      <c r="P146" s="189"/>
      <c r="Q146" s="189"/>
      <c r="R146" s="189"/>
      <c r="S146" s="189"/>
    </row>
    <row r="149" spans="1:19" x14ac:dyDescent="0.25">
      <c r="A149" s="234" t="s">
        <v>311</v>
      </c>
      <c r="B149" s="234"/>
      <c r="C149" s="234"/>
      <c r="D149" s="234"/>
      <c r="E149" s="234"/>
      <c r="F149" s="234"/>
      <c r="G149" s="234"/>
      <c r="H149" s="234"/>
      <c r="I149" s="234"/>
    </row>
    <row r="150" spans="1:19" x14ac:dyDescent="0.25">
      <c r="A150" s="234" t="s">
        <v>310</v>
      </c>
      <c r="B150" s="234"/>
      <c r="C150" s="234"/>
      <c r="D150" s="234"/>
      <c r="E150" s="234"/>
      <c r="F150" s="234"/>
      <c r="G150" s="234"/>
      <c r="H150" s="234"/>
      <c r="I150" s="234"/>
    </row>
    <row r="151" spans="1:19" ht="45" x14ac:dyDescent="0.25">
      <c r="A151" s="4" t="s">
        <v>309</v>
      </c>
      <c r="B151" s="4" t="s">
        <v>308</v>
      </c>
      <c r="C151" s="4" t="s">
        <v>307</v>
      </c>
      <c r="D151" s="4" t="s">
        <v>306</v>
      </c>
      <c r="E151" s="4" t="s">
        <v>302</v>
      </c>
      <c r="F151" s="4" t="s">
        <v>301</v>
      </c>
      <c r="G151" s="4" t="s">
        <v>300</v>
      </c>
      <c r="H151" s="4" t="s">
        <v>299</v>
      </c>
      <c r="I151" s="4" t="s">
        <v>298</v>
      </c>
    </row>
    <row r="152" spans="1:19" ht="22.5" x14ac:dyDescent="0.25">
      <c r="A152" s="4">
        <v>1</v>
      </c>
      <c r="B152" s="4">
        <v>890713</v>
      </c>
      <c r="C152" s="4" t="s">
        <v>734</v>
      </c>
      <c r="D152" s="4" t="s">
        <v>735</v>
      </c>
      <c r="E152" s="4"/>
      <c r="F152" s="4" t="s">
        <v>41</v>
      </c>
      <c r="G152" s="6">
        <v>36065</v>
      </c>
      <c r="H152" s="4">
        <v>7297048854</v>
      </c>
      <c r="I152" s="4" t="s">
        <v>98</v>
      </c>
    </row>
  </sheetData>
  <mergeCells count="7">
    <mergeCell ref="P4:R4"/>
    <mergeCell ref="A149:I149"/>
    <mergeCell ref="A150:I150"/>
    <mergeCell ref="A1:J1"/>
    <mergeCell ref="A2:J2"/>
    <mergeCell ref="A143:D143"/>
    <mergeCell ref="A144:D144"/>
  </mergeCells>
  <pageMargins left="0.36" right="0.16" top="0.33" bottom="0.31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topLeftCell="A67" workbookViewId="0">
      <selection activeCell="B72" sqref="B72"/>
    </sheetView>
  </sheetViews>
  <sheetFormatPr defaultRowHeight="15" x14ac:dyDescent="0.25"/>
  <cols>
    <col min="1" max="1" width="3.85546875" customWidth="1"/>
    <col min="2" max="2" width="4.42578125" customWidth="1"/>
    <col min="3" max="3" width="9.85546875" customWidth="1"/>
    <col min="4" max="4" width="9.5703125" customWidth="1"/>
    <col min="5" max="5" width="10" customWidth="1"/>
    <col min="6" max="7" width="4.28515625" customWidth="1"/>
    <col min="8" max="8" width="4.42578125" customWidth="1"/>
    <col min="9" max="9" width="9" customWidth="1"/>
    <col min="10" max="10" width="0.140625" hidden="1" customWidth="1"/>
    <col min="11" max="11" width="9" customWidth="1"/>
    <col min="12" max="12" width="5.85546875" hidden="1" customWidth="1"/>
    <col min="13" max="13" width="6" hidden="1" customWidth="1"/>
    <col min="14" max="14" width="5.140625" hidden="1" customWidth="1"/>
    <col min="15" max="15" width="11.5703125" customWidth="1"/>
    <col min="16" max="18" width="6" customWidth="1"/>
    <col min="19" max="19" width="4.42578125" customWidth="1"/>
    <col min="20" max="20" width="27.5703125" customWidth="1"/>
    <col min="21" max="21" width="14.5703125" customWidth="1"/>
    <col min="22" max="22" width="10.28515625" customWidth="1"/>
  </cols>
  <sheetData>
    <row r="1" spans="1:22" ht="16.5" customHeight="1" x14ac:dyDescent="0.25">
      <c r="A1" s="238" t="s">
        <v>944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22" ht="17.25" customHeight="1" x14ac:dyDescent="0.25">
      <c r="A2" s="196"/>
      <c r="B2" s="196"/>
      <c r="C2" s="65" t="s">
        <v>943</v>
      </c>
      <c r="D2" s="196"/>
      <c r="E2" s="196"/>
      <c r="F2" s="196"/>
      <c r="G2" s="196"/>
      <c r="H2" s="196"/>
      <c r="I2" s="196"/>
      <c r="J2" s="196"/>
      <c r="K2" s="196"/>
    </row>
    <row r="3" spans="1:22" ht="36" customHeight="1" x14ac:dyDescent="0.25">
      <c r="A3" s="179" t="s">
        <v>309</v>
      </c>
      <c r="B3" s="179" t="s">
        <v>976</v>
      </c>
      <c r="C3" s="177" t="s">
        <v>307</v>
      </c>
      <c r="D3" s="177" t="s">
        <v>306</v>
      </c>
      <c r="E3" s="177" t="s">
        <v>939</v>
      </c>
      <c r="F3" s="177" t="s">
        <v>888</v>
      </c>
      <c r="G3" s="177" t="s">
        <v>302</v>
      </c>
      <c r="H3" s="177" t="s">
        <v>301</v>
      </c>
      <c r="I3" s="177" t="s">
        <v>300</v>
      </c>
      <c r="J3" s="177" t="s">
        <v>651</v>
      </c>
      <c r="K3" s="177" t="s">
        <v>450</v>
      </c>
      <c r="L3" s="177" t="s">
        <v>940</v>
      </c>
      <c r="M3" s="177" t="s">
        <v>941</v>
      </c>
      <c r="N3" s="177" t="s">
        <v>942</v>
      </c>
      <c r="O3" s="177" t="s">
        <v>462</v>
      </c>
      <c r="P3" s="251" t="s">
        <v>952</v>
      </c>
      <c r="Q3" s="252"/>
      <c r="R3" s="253"/>
      <c r="S3" s="195" t="s">
        <v>953</v>
      </c>
      <c r="T3" s="179" t="s">
        <v>456</v>
      </c>
      <c r="U3" s="190" t="s">
        <v>889</v>
      </c>
      <c r="V3" s="190" t="s">
        <v>890</v>
      </c>
    </row>
    <row r="4" spans="1:22" ht="38.25" customHeight="1" x14ac:dyDescent="0.25">
      <c r="A4" s="177">
        <v>1</v>
      </c>
      <c r="B4" s="177">
        <v>1498</v>
      </c>
      <c r="C4" s="177" t="s">
        <v>179</v>
      </c>
      <c r="D4" s="177" t="s">
        <v>178</v>
      </c>
      <c r="E4" s="177" t="s">
        <v>177</v>
      </c>
      <c r="F4" s="177" t="s">
        <v>2</v>
      </c>
      <c r="G4" s="177"/>
      <c r="H4" s="177" t="s">
        <v>1</v>
      </c>
      <c r="I4" s="191">
        <v>38211</v>
      </c>
      <c r="J4" s="177">
        <v>9828770632</v>
      </c>
      <c r="K4" s="182">
        <v>44844</v>
      </c>
      <c r="L4" s="192">
        <v>10</v>
      </c>
      <c r="M4" s="192">
        <v>10</v>
      </c>
      <c r="N4" s="192">
        <v>22</v>
      </c>
      <c r="O4" s="183">
        <v>880844949844</v>
      </c>
      <c r="P4" s="190" t="s">
        <v>517</v>
      </c>
      <c r="Q4" s="190" t="s">
        <v>500</v>
      </c>
      <c r="R4" s="190" t="s">
        <v>478</v>
      </c>
      <c r="S4" s="184"/>
      <c r="T4" s="184" t="s">
        <v>549</v>
      </c>
      <c r="U4" s="184" t="s">
        <v>899</v>
      </c>
      <c r="V4" s="184" t="s">
        <v>891</v>
      </c>
    </row>
    <row r="5" spans="1:22" ht="30" customHeight="1" x14ac:dyDescent="0.25">
      <c r="A5" s="177">
        <v>2</v>
      </c>
      <c r="B5" s="177">
        <v>1499</v>
      </c>
      <c r="C5" s="177" t="s">
        <v>52</v>
      </c>
      <c r="D5" s="177" t="s">
        <v>51</v>
      </c>
      <c r="E5" s="177" t="s">
        <v>50</v>
      </c>
      <c r="F5" s="177" t="s">
        <v>49</v>
      </c>
      <c r="G5" s="177"/>
      <c r="H5" s="177" t="s">
        <v>48</v>
      </c>
      <c r="I5" s="191">
        <v>37524</v>
      </c>
      <c r="J5" s="177">
        <v>7297003644</v>
      </c>
      <c r="K5" s="182">
        <v>44845</v>
      </c>
      <c r="L5" s="192">
        <v>11</v>
      </c>
      <c r="M5" s="192">
        <v>10</v>
      </c>
      <c r="N5" s="192">
        <v>22</v>
      </c>
      <c r="O5" s="183">
        <v>236469034588</v>
      </c>
      <c r="P5" s="190" t="s">
        <v>489</v>
      </c>
      <c r="Q5" s="190" t="s">
        <v>490</v>
      </c>
      <c r="R5" s="190" t="s">
        <v>484</v>
      </c>
      <c r="S5" s="184"/>
      <c r="T5" s="184" t="s">
        <v>513</v>
      </c>
      <c r="U5" s="184" t="s">
        <v>910</v>
      </c>
      <c r="V5" s="184" t="s">
        <v>891</v>
      </c>
    </row>
    <row r="6" spans="1:22" ht="31.5" customHeight="1" x14ac:dyDescent="0.25">
      <c r="A6" s="177">
        <v>3</v>
      </c>
      <c r="B6" s="177">
        <v>1500</v>
      </c>
      <c r="C6" s="177" t="s">
        <v>200</v>
      </c>
      <c r="D6" s="177" t="s">
        <v>199</v>
      </c>
      <c r="E6" s="177" t="s">
        <v>198</v>
      </c>
      <c r="F6" s="177" t="s">
        <v>2</v>
      </c>
      <c r="G6" s="177"/>
      <c r="H6" s="177" t="s">
        <v>1</v>
      </c>
      <c r="I6" s="191">
        <v>37474</v>
      </c>
      <c r="J6" s="177">
        <v>9929262821</v>
      </c>
      <c r="K6" s="182">
        <v>44845</v>
      </c>
      <c r="L6" s="192">
        <v>11</v>
      </c>
      <c r="M6" s="192">
        <v>10</v>
      </c>
      <c r="N6" s="192">
        <v>22</v>
      </c>
      <c r="O6" s="183">
        <v>572911841839</v>
      </c>
      <c r="P6" s="190" t="s">
        <v>480</v>
      </c>
      <c r="Q6" s="190" t="s">
        <v>478</v>
      </c>
      <c r="R6" s="190" t="s">
        <v>500</v>
      </c>
      <c r="S6" s="184"/>
      <c r="T6" s="184" t="s">
        <v>515</v>
      </c>
      <c r="U6" s="184" t="s">
        <v>933</v>
      </c>
      <c r="V6" s="184" t="s">
        <v>891</v>
      </c>
    </row>
    <row r="7" spans="1:22" ht="35.25" customHeight="1" x14ac:dyDescent="0.25">
      <c r="A7" s="177">
        <v>4</v>
      </c>
      <c r="B7" s="177">
        <v>1501</v>
      </c>
      <c r="C7" s="177" t="s">
        <v>297</v>
      </c>
      <c r="D7" s="177" t="s">
        <v>296</v>
      </c>
      <c r="E7" s="177" t="s">
        <v>295</v>
      </c>
      <c r="F7" s="177" t="s">
        <v>2</v>
      </c>
      <c r="G7" s="177"/>
      <c r="H7" s="177" t="s">
        <v>15</v>
      </c>
      <c r="I7" s="191">
        <v>37282</v>
      </c>
      <c r="J7" s="177">
        <v>9462561612</v>
      </c>
      <c r="K7" s="182">
        <v>44845</v>
      </c>
      <c r="L7" s="192">
        <v>11</v>
      </c>
      <c r="M7" s="192">
        <v>10</v>
      </c>
      <c r="N7" s="192">
        <v>22</v>
      </c>
      <c r="O7" s="183">
        <v>849399063638</v>
      </c>
      <c r="P7" s="190" t="s">
        <v>517</v>
      </c>
      <c r="Q7" s="190" t="s">
        <v>500</v>
      </c>
      <c r="R7" s="190" t="s">
        <v>478</v>
      </c>
      <c r="S7" s="184"/>
      <c r="T7" s="184" t="s">
        <v>519</v>
      </c>
      <c r="U7" s="184" t="s">
        <v>899</v>
      </c>
      <c r="V7" s="184" t="s">
        <v>891</v>
      </c>
    </row>
    <row r="8" spans="1:22" ht="28.5" customHeight="1" x14ac:dyDescent="0.25">
      <c r="A8" s="177">
        <v>5</v>
      </c>
      <c r="B8" s="177">
        <v>1502</v>
      </c>
      <c r="C8" s="177" t="s">
        <v>151</v>
      </c>
      <c r="D8" s="177" t="s">
        <v>150</v>
      </c>
      <c r="E8" s="177" t="s">
        <v>149</v>
      </c>
      <c r="F8" s="177" t="s">
        <v>2</v>
      </c>
      <c r="G8" s="177"/>
      <c r="H8" s="177" t="s">
        <v>1</v>
      </c>
      <c r="I8" s="191">
        <v>37053</v>
      </c>
      <c r="J8" s="177">
        <v>9610245955</v>
      </c>
      <c r="K8" s="182">
        <v>44846</v>
      </c>
      <c r="L8" s="192">
        <v>12</v>
      </c>
      <c r="M8" s="192">
        <v>10</v>
      </c>
      <c r="N8" s="192">
        <v>22</v>
      </c>
      <c r="O8" s="183">
        <v>558277737483</v>
      </c>
      <c r="P8" s="190" t="s">
        <v>507</v>
      </c>
      <c r="Q8" s="190" t="s">
        <v>495</v>
      </c>
      <c r="R8" s="190" t="s">
        <v>479</v>
      </c>
      <c r="S8" s="198"/>
      <c r="T8" s="184" t="s">
        <v>505</v>
      </c>
      <c r="U8" s="184" t="s">
        <v>916</v>
      </c>
      <c r="V8" s="184" t="s">
        <v>891</v>
      </c>
    </row>
    <row r="9" spans="1:22" ht="38.25" customHeight="1" x14ac:dyDescent="0.25">
      <c r="A9" s="177">
        <v>6</v>
      </c>
      <c r="B9" s="177">
        <v>1503</v>
      </c>
      <c r="C9" s="177" t="s">
        <v>70</v>
      </c>
      <c r="D9" s="177" t="s">
        <v>69</v>
      </c>
      <c r="E9" s="177" t="s">
        <v>68</v>
      </c>
      <c r="F9" s="177" t="s">
        <v>8</v>
      </c>
      <c r="G9" s="177"/>
      <c r="H9" s="177" t="s">
        <v>7</v>
      </c>
      <c r="I9" s="191">
        <v>35838</v>
      </c>
      <c r="J9" s="177">
        <v>9530343444</v>
      </c>
      <c r="K9" s="182">
        <v>44846</v>
      </c>
      <c r="L9" s="192">
        <v>12</v>
      </c>
      <c r="M9" s="192">
        <v>10</v>
      </c>
      <c r="N9" s="192">
        <v>22</v>
      </c>
      <c r="O9" s="183">
        <v>431617716025</v>
      </c>
      <c r="P9" s="190" t="s">
        <v>489</v>
      </c>
      <c r="Q9" s="190" t="s">
        <v>490</v>
      </c>
      <c r="R9" s="190" t="s">
        <v>484</v>
      </c>
      <c r="S9" s="198"/>
      <c r="T9" s="184" t="s">
        <v>493</v>
      </c>
      <c r="U9" s="184" t="s">
        <v>909</v>
      </c>
      <c r="V9" s="184" t="s">
        <v>908</v>
      </c>
    </row>
    <row r="10" spans="1:22" ht="26.25" customHeight="1" x14ac:dyDescent="0.25">
      <c r="A10" s="177">
        <v>7</v>
      </c>
      <c r="B10" s="177">
        <v>1504</v>
      </c>
      <c r="C10" s="177" t="s">
        <v>148</v>
      </c>
      <c r="D10" s="177" t="s">
        <v>147</v>
      </c>
      <c r="E10" s="177" t="s">
        <v>146</v>
      </c>
      <c r="F10" s="177" t="s">
        <v>2</v>
      </c>
      <c r="G10" s="177"/>
      <c r="H10" s="177" t="s">
        <v>1</v>
      </c>
      <c r="I10" s="191">
        <v>37398</v>
      </c>
      <c r="J10" s="177">
        <v>7014508394</v>
      </c>
      <c r="K10" s="182">
        <v>44846</v>
      </c>
      <c r="L10" s="192">
        <v>12</v>
      </c>
      <c r="M10" s="192">
        <v>10</v>
      </c>
      <c r="N10" s="192">
        <v>22</v>
      </c>
      <c r="O10" s="183">
        <v>361252586030</v>
      </c>
      <c r="P10" s="190" t="s">
        <v>480</v>
      </c>
      <c r="Q10" s="190" t="s">
        <v>478</v>
      </c>
      <c r="R10" s="190" t="s">
        <v>496</v>
      </c>
      <c r="S10" s="198"/>
      <c r="T10" s="184" t="s">
        <v>511</v>
      </c>
      <c r="U10" s="184" t="s">
        <v>899</v>
      </c>
      <c r="V10" s="184" t="s">
        <v>891</v>
      </c>
    </row>
    <row r="11" spans="1:22" ht="37.5" customHeight="1" x14ac:dyDescent="0.25">
      <c r="A11" s="177">
        <v>8</v>
      </c>
      <c r="B11" s="177">
        <v>1505</v>
      </c>
      <c r="C11" s="177" t="s">
        <v>6</v>
      </c>
      <c r="D11" s="177" t="s">
        <v>5</v>
      </c>
      <c r="E11" s="177" t="s">
        <v>4</v>
      </c>
      <c r="F11" s="177" t="s">
        <v>2</v>
      </c>
      <c r="G11" s="177"/>
      <c r="H11" s="177" t="s">
        <v>1</v>
      </c>
      <c r="I11" s="191">
        <v>36773</v>
      </c>
      <c r="J11" s="177">
        <v>8690331181</v>
      </c>
      <c r="K11" s="182">
        <v>44846</v>
      </c>
      <c r="L11" s="192">
        <v>12</v>
      </c>
      <c r="M11" s="192">
        <v>10</v>
      </c>
      <c r="N11" s="192">
        <v>22</v>
      </c>
      <c r="O11" s="183">
        <v>500824168065</v>
      </c>
      <c r="P11" s="177" t="s">
        <v>722</v>
      </c>
      <c r="Q11" s="177" t="s">
        <v>722</v>
      </c>
      <c r="R11" s="177" t="s">
        <v>722</v>
      </c>
      <c r="S11" s="77"/>
      <c r="T11" s="184" t="s">
        <v>504</v>
      </c>
      <c r="U11" s="184" t="s">
        <v>892</v>
      </c>
      <c r="V11" s="184" t="s">
        <v>891</v>
      </c>
    </row>
    <row r="12" spans="1:22" ht="37.5" customHeight="1" x14ac:dyDescent="0.25">
      <c r="A12" s="177">
        <v>9</v>
      </c>
      <c r="B12" s="177">
        <v>1506</v>
      </c>
      <c r="C12" s="177" t="s">
        <v>885</v>
      </c>
      <c r="D12" s="177" t="s">
        <v>237</v>
      </c>
      <c r="E12" s="177" t="s">
        <v>236</v>
      </c>
      <c r="F12" s="177" t="s">
        <v>17</v>
      </c>
      <c r="G12" s="177"/>
      <c r="H12" s="177" t="s">
        <v>15</v>
      </c>
      <c r="I12" s="191">
        <v>37544</v>
      </c>
      <c r="J12" s="177">
        <v>8003521990</v>
      </c>
      <c r="K12" s="182">
        <v>44846</v>
      </c>
      <c r="L12" s="192">
        <v>12</v>
      </c>
      <c r="M12" s="192">
        <v>10</v>
      </c>
      <c r="N12" s="192">
        <v>22</v>
      </c>
      <c r="O12" s="183">
        <v>811824512086</v>
      </c>
      <c r="P12" s="190" t="s">
        <v>480</v>
      </c>
      <c r="Q12" s="190" t="s">
        <v>500</v>
      </c>
      <c r="R12" s="190" t="s">
        <v>495</v>
      </c>
      <c r="S12" s="198"/>
      <c r="T12" s="184" t="s">
        <v>501</v>
      </c>
      <c r="U12" s="184" t="s">
        <v>899</v>
      </c>
      <c r="V12" s="184" t="s">
        <v>891</v>
      </c>
    </row>
    <row r="13" spans="1:22" ht="37.5" customHeight="1" x14ac:dyDescent="0.25">
      <c r="A13" s="177">
        <v>10</v>
      </c>
      <c r="B13" s="177">
        <v>1507</v>
      </c>
      <c r="C13" s="177" t="s">
        <v>85</v>
      </c>
      <c r="D13" s="178" t="s">
        <v>84</v>
      </c>
      <c r="E13" s="177" t="s">
        <v>83</v>
      </c>
      <c r="F13" s="177" t="s">
        <v>8</v>
      </c>
      <c r="G13" s="177"/>
      <c r="H13" s="177" t="s">
        <v>15</v>
      </c>
      <c r="I13" s="191">
        <v>36768</v>
      </c>
      <c r="J13" s="177">
        <v>9521416699</v>
      </c>
      <c r="K13" s="182">
        <v>44846</v>
      </c>
      <c r="L13" s="192">
        <v>12</v>
      </c>
      <c r="M13" s="192">
        <v>10</v>
      </c>
      <c r="N13" s="192">
        <v>22</v>
      </c>
      <c r="O13" s="183">
        <v>939212927478</v>
      </c>
      <c r="P13" s="190" t="s">
        <v>489</v>
      </c>
      <c r="Q13" s="190" t="s">
        <v>490</v>
      </c>
      <c r="R13" s="190" t="s">
        <v>484</v>
      </c>
      <c r="S13" s="190" t="s">
        <v>484</v>
      </c>
      <c r="T13" s="184" t="s">
        <v>509</v>
      </c>
      <c r="U13" s="184" t="s">
        <v>924</v>
      </c>
      <c r="V13" s="184" t="s">
        <v>891</v>
      </c>
    </row>
    <row r="14" spans="1:22" ht="29.25" customHeight="1" x14ac:dyDescent="0.25">
      <c r="A14" s="177">
        <v>11</v>
      </c>
      <c r="B14" s="177">
        <v>1508</v>
      </c>
      <c r="C14" s="177" t="s">
        <v>110</v>
      </c>
      <c r="D14" s="177" t="s">
        <v>109</v>
      </c>
      <c r="E14" s="177" t="s">
        <v>108</v>
      </c>
      <c r="F14" s="177" t="s">
        <v>49</v>
      </c>
      <c r="G14" s="177"/>
      <c r="H14" s="177" t="s">
        <v>48</v>
      </c>
      <c r="I14" s="191">
        <v>34868</v>
      </c>
      <c r="J14" s="177">
        <v>9509104056</v>
      </c>
      <c r="K14" s="182">
        <v>44846</v>
      </c>
      <c r="L14" s="192">
        <v>12</v>
      </c>
      <c r="M14" s="192">
        <v>10</v>
      </c>
      <c r="N14" s="192">
        <v>22</v>
      </c>
      <c r="O14" s="183">
        <v>958221263137</v>
      </c>
      <c r="P14" s="190" t="s">
        <v>480</v>
      </c>
      <c r="Q14" s="190" t="s">
        <v>479</v>
      </c>
      <c r="R14" s="190" t="s">
        <v>496</v>
      </c>
      <c r="S14" s="190" t="s">
        <v>479</v>
      </c>
      <c r="T14" s="184" t="s">
        <v>497</v>
      </c>
      <c r="U14" s="184" t="s">
        <v>937</v>
      </c>
      <c r="V14" s="184" t="s">
        <v>891</v>
      </c>
    </row>
    <row r="15" spans="1:22" ht="39" customHeight="1" x14ac:dyDescent="0.25">
      <c r="A15" s="177">
        <v>12</v>
      </c>
      <c r="B15" s="177">
        <v>1509</v>
      </c>
      <c r="C15" s="177" t="s">
        <v>79</v>
      </c>
      <c r="D15" s="177" t="s">
        <v>78</v>
      </c>
      <c r="E15" s="177" t="s">
        <v>77</v>
      </c>
      <c r="F15" s="177" t="s">
        <v>2</v>
      </c>
      <c r="G15" s="177"/>
      <c r="H15" s="177" t="s">
        <v>15</v>
      </c>
      <c r="I15" s="191">
        <v>36693</v>
      </c>
      <c r="J15" s="177">
        <v>9929530242</v>
      </c>
      <c r="K15" s="182">
        <v>44847</v>
      </c>
      <c r="L15" s="193">
        <v>13</v>
      </c>
      <c r="M15" s="193">
        <v>10</v>
      </c>
      <c r="N15" s="192">
        <v>22</v>
      </c>
      <c r="O15" s="186">
        <v>654708145253</v>
      </c>
      <c r="P15" s="190" t="s">
        <v>483</v>
      </c>
      <c r="Q15" s="190" t="s">
        <v>485</v>
      </c>
      <c r="R15" s="190" t="s">
        <v>484</v>
      </c>
      <c r="S15" s="198"/>
      <c r="T15" s="184" t="s">
        <v>470</v>
      </c>
      <c r="U15" s="184" t="s">
        <v>892</v>
      </c>
      <c r="V15" s="184" t="s">
        <v>891</v>
      </c>
    </row>
    <row r="16" spans="1:22" ht="39.75" customHeight="1" x14ac:dyDescent="0.25">
      <c r="A16" s="177">
        <v>13</v>
      </c>
      <c r="B16" s="177">
        <v>1510</v>
      </c>
      <c r="C16" s="177" t="s">
        <v>29</v>
      </c>
      <c r="D16" s="177" t="s">
        <v>28</v>
      </c>
      <c r="E16" s="177" t="s">
        <v>27</v>
      </c>
      <c r="F16" s="177" t="s">
        <v>2</v>
      </c>
      <c r="G16" s="177"/>
      <c r="H16" s="177" t="s">
        <v>15</v>
      </c>
      <c r="I16" s="191">
        <v>37433</v>
      </c>
      <c r="J16" s="177">
        <v>7976045480</v>
      </c>
      <c r="K16" s="182">
        <v>44847</v>
      </c>
      <c r="L16" s="192">
        <v>13</v>
      </c>
      <c r="M16" s="192">
        <v>10</v>
      </c>
      <c r="N16" s="192">
        <v>22</v>
      </c>
      <c r="O16" s="183">
        <v>841447306724</v>
      </c>
      <c r="P16" s="177" t="s">
        <v>722</v>
      </c>
      <c r="Q16" s="177" t="s">
        <v>722</v>
      </c>
      <c r="R16" s="177" t="s">
        <v>722</v>
      </c>
      <c r="S16" s="77"/>
      <c r="T16" s="184" t="s">
        <v>468</v>
      </c>
      <c r="U16" s="184" t="s">
        <v>899</v>
      </c>
      <c r="V16" s="184" t="s">
        <v>891</v>
      </c>
    </row>
    <row r="17" spans="1:22" ht="39.75" customHeight="1" x14ac:dyDescent="0.25">
      <c r="A17" s="177">
        <v>14</v>
      </c>
      <c r="B17" s="177">
        <v>1511</v>
      </c>
      <c r="C17" s="177" t="s">
        <v>76</v>
      </c>
      <c r="D17" s="177" t="s">
        <v>75</v>
      </c>
      <c r="E17" s="177" t="s">
        <v>74</v>
      </c>
      <c r="F17" s="177" t="s">
        <v>17</v>
      </c>
      <c r="G17" s="177"/>
      <c r="H17" s="177" t="s">
        <v>15</v>
      </c>
      <c r="I17" s="191">
        <v>37632</v>
      </c>
      <c r="J17" s="177">
        <v>9352787279</v>
      </c>
      <c r="K17" s="182">
        <v>44847</v>
      </c>
      <c r="L17" s="192">
        <v>13</v>
      </c>
      <c r="M17" s="192">
        <v>10</v>
      </c>
      <c r="N17" s="192">
        <v>22</v>
      </c>
      <c r="O17" s="183">
        <v>926129866061</v>
      </c>
      <c r="P17" s="190" t="s">
        <v>483</v>
      </c>
      <c r="Q17" s="190" t="s">
        <v>485</v>
      </c>
      <c r="R17" s="190" t="s">
        <v>484</v>
      </c>
      <c r="S17" s="198"/>
      <c r="T17" s="184" t="s">
        <v>487</v>
      </c>
      <c r="U17" s="184" t="s">
        <v>924</v>
      </c>
      <c r="V17" s="184" t="s">
        <v>891</v>
      </c>
    </row>
    <row r="18" spans="1:22" ht="33" customHeight="1" x14ac:dyDescent="0.25">
      <c r="A18" s="177">
        <v>15</v>
      </c>
      <c r="B18" s="177">
        <v>1512</v>
      </c>
      <c r="C18" s="177" t="s">
        <v>230</v>
      </c>
      <c r="D18" s="177" t="s">
        <v>229</v>
      </c>
      <c r="E18" s="177" t="s">
        <v>228</v>
      </c>
      <c r="F18" s="177" t="s">
        <v>8</v>
      </c>
      <c r="G18" s="177"/>
      <c r="H18" s="177" t="s">
        <v>15</v>
      </c>
      <c r="I18" s="191">
        <v>37631</v>
      </c>
      <c r="J18" s="177">
        <v>9672037480</v>
      </c>
      <c r="K18" s="182">
        <v>44847</v>
      </c>
      <c r="L18" s="192">
        <v>13</v>
      </c>
      <c r="M18" s="192">
        <v>10</v>
      </c>
      <c r="N18" s="192">
        <v>22</v>
      </c>
      <c r="O18" s="183">
        <v>615683340014</v>
      </c>
      <c r="P18" s="190" t="s">
        <v>458</v>
      </c>
      <c r="Q18" s="190" t="s">
        <v>459</v>
      </c>
      <c r="R18" s="190" t="s">
        <v>479</v>
      </c>
      <c r="S18" s="198"/>
      <c r="T18" s="184" t="s">
        <v>476</v>
      </c>
      <c r="U18" s="184" t="s">
        <v>910</v>
      </c>
      <c r="V18" s="184" t="s">
        <v>891</v>
      </c>
    </row>
    <row r="19" spans="1:22" ht="29.25" customHeight="1" x14ac:dyDescent="0.25">
      <c r="A19" s="177">
        <v>16</v>
      </c>
      <c r="B19" s="177">
        <v>1513</v>
      </c>
      <c r="C19" s="177" t="s">
        <v>173</v>
      </c>
      <c r="D19" s="177" t="s">
        <v>172</v>
      </c>
      <c r="E19" s="177" t="s">
        <v>171</v>
      </c>
      <c r="F19" s="177" t="s">
        <v>8</v>
      </c>
      <c r="G19" s="177"/>
      <c r="H19" s="177" t="s">
        <v>7</v>
      </c>
      <c r="I19" s="191">
        <v>36974</v>
      </c>
      <c r="J19" s="177">
        <v>9982102287</v>
      </c>
      <c r="K19" s="182">
        <v>44847</v>
      </c>
      <c r="L19" s="192">
        <v>13</v>
      </c>
      <c r="M19" s="192">
        <v>10</v>
      </c>
      <c r="N19" s="192">
        <v>22</v>
      </c>
      <c r="O19" s="183">
        <v>680864061596</v>
      </c>
      <c r="P19" s="190" t="s">
        <v>458</v>
      </c>
      <c r="Q19" s="190" t="s">
        <v>478</v>
      </c>
      <c r="R19" s="190" t="s">
        <v>460</v>
      </c>
      <c r="S19" s="198"/>
      <c r="T19" s="184" t="s">
        <v>461</v>
      </c>
      <c r="U19" s="184" t="s">
        <v>930</v>
      </c>
      <c r="V19" s="184" t="s">
        <v>891</v>
      </c>
    </row>
    <row r="20" spans="1:22" ht="38.25" customHeight="1" x14ac:dyDescent="0.25">
      <c r="A20" s="177">
        <v>17</v>
      </c>
      <c r="B20" s="177">
        <v>1514</v>
      </c>
      <c r="C20" s="177" t="s">
        <v>288</v>
      </c>
      <c r="D20" s="177" t="s">
        <v>287</v>
      </c>
      <c r="E20" s="177" t="s">
        <v>286</v>
      </c>
      <c r="F20" s="177" t="s">
        <v>2</v>
      </c>
      <c r="G20" s="177"/>
      <c r="H20" s="177" t="s">
        <v>15</v>
      </c>
      <c r="I20" s="191">
        <v>37182</v>
      </c>
      <c r="J20" s="177">
        <v>8696193371</v>
      </c>
      <c r="K20" s="182">
        <v>44847</v>
      </c>
      <c r="L20" s="192">
        <v>13</v>
      </c>
      <c r="M20" s="192">
        <v>10</v>
      </c>
      <c r="N20" s="192">
        <v>22</v>
      </c>
      <c r="O20" s="183">
        <v>358387176401</v>
      </c>
      <c r="P20" s="190" t="s">
        <v>480</v>
      </c>
      <c r="Q20" s="190" t="s">
        <v>478</v>
      </c>
      <c r="R20" s="190" t="s">
        <v>479</v>
      </c>
      <c r="S20" s="190" t="s">
        <v>948</v>
      </c>
      <c r="T20" s="184" t="s">
        <v>481</v>
      </c>
      <c r="U20" s="184" t="s">
        <v>923</v>
      </c>
      <c r="V20" s="184" t="s">
        <v>917</v>
      </c>
    </row>
    <row r="21" spans="1:22" ht="38.25" customHeight="1" x14ac:dyDescent="0.25">
      <c r="A21" s="177">
        <v>18</v>
      </c>
      <c r="B21" s="177">
        <v>1515</v>
      </c>
      <c r="C21" s="177" t="s">
        <v>55</v>
      </c>
      <c r="D21" s="177" t="s">
        <v>54</v>
      </c>
      <c r="E21" s="177" t="s">
        <v>53</v>
      </c>
      <c r="F21" s="177" t="s">
        <v>49</v>
      </c>
      <c r="G21" s="177"/>
      <c r="H21" s="177" t="s">
        <v>48</v>
      </c>
      <c r="I21" s="191">
        <v>36607</v>
      </c>
      <c r="J21" s="177">
        <v>9784642315</v>
      </c>
      <c r="K21" s="182">
        <v>44847</v>
      </c>
      <c r="L21" s="192">
        <v>13</v>
      </c>
      <c r="M21" s="192">
        <v>10</v>
      </c>
      <c r="N21" s="192">
        <v>22</v>
      </c>
      <c r="O21" s="183">
        <v>297924112757</v>
      </c>
      <c r="P21" s="190" t="s">
        <v>483</v>
      </c>
      <c r="Q21" s="190" t="s">
        <v>485</v>
      </c>
      <c r="R21" s="190" t="s">
        <v>725</v>
      </c>
      <c r="S21" s="198"/>
      <c r="T21" s="184" t="s">
        <v>465</v>
      </c>
      <c r="U21" s="184" t="s">
        <v>892</v>
      </c>
      <c r="V21" s="184" t="s">
        <v>891</v>
      </c>
    </row>
    <row r="22" spans="1:22" ht="38.25" customHeight="1" x14ac:dyDescent="0.25">
      <c r="A22" s="177">
        <v>19</v>
      </c>
      <c r="B22" s="177">
        <v>1516</v>
      </c>
      <c r="C22" s="177" t="s">
        <v>220</v>
      </c>
      <c r="D22" s="177" t="s">
        <v>219</v>
      </c>
      <c r="E22" s="177" t="s">
        <v>218</v>
      </c>
      <c r="F22" s="177" t="s">
        <v>32</v>
      </c>
      <c r="G22" s="177"/>
      <c r="H22" s="177" t="s">
        <v>31</v>
      </c>
      <c r="I22" s="191">
        <v>34885</v>
      </c>
      <c r="J22" s="185">
        <v>7023648871</v>
      </c>
      <c r="K22" s="182">
        <v>44848</v>
      </c>
      <c r="L22" s="192">
        <v>14</v>
      </c>
      <c r="M22" s="192">
        <v>10</v>
      </c>
      <c r="N22" s="192">
        <v>22</v>
      </c>
      <c r="O22" s="183">
        <v>896392207127</v>
      </c>
      <c r="P22" s="190" t="s">
        <v>480</v>
      </c>
      <c r="Q22" s="190" t="s">
        <v>478</v>
      </c>
      <c r="R22" s="190" t="s">
        <v>479</v>
      </c>
      <c r="S22" s="198"/>
      <c r="T22" s="184" t="s">
        <v>558</v>
      </c>
      <c r="U22" s="184" t="s">
        <v>892</v>
      </c>
      <c r="V22" s="184" t="s">
        <v>891</v>
      </c>
    </row>
    <row r="23" spans="1:22" ht="38.25" customHeight="1" x14ac:dyDescent="0.25">
      <c r="A23" s="177">
        <v>20</v>
      </c>
      <c r="B23" s="177">
        <v>1517</v>
      </c>
      <c r="C23" s="177" t="s">
        <v>232</v>
      </c>
      <c r="D23" s="177" t="s">
        <v>231</v>
      </c>
      <c r="E23" s="177" t="s">
        <v>134</v>
      </c>
      <c r="F23" s="177" t="s">
        <v>8</v>
      </c>
      <c r="G23" s="177"/>
      <c r="H23" s="177" t="s">
        <v>15</v>
      </c>
      <c r="I23" s="191">
        <v>35045</v>
      </c>
      <c r="J23" s="177">
        <v>9829349155</v>
      </c>
      <c r="K23" s="182">
        <v>44848</v>
      </c>
      <c r="L23" s="192">
        <v>14</v>
      </c>
      <c r="M23" s="192">
        <v>10</v>
      </c>
      <c r="N23" s="192">
        <v>22</v>
      </c>
      <c r="O23" s="183">
        <v>400120852059</v>
      </c>
      <c r="P23" s="190" t="s">
        <v>480</v>
      </c>
      <c r="Q23" s="190" t="s">
        <v>495</v>
      </c>
      <c r="R23" s="190" t="s">
        <v>479</v>
      </c>
      <c r="S23" s="198"/>
      <c r="T23" s="184" t="s">
        <v>726</v>
      </c>
      <c r="U23" s="184" t="s">
        <v>923</v>
      </c>
      <c r="V23" s="184" t="s">
        <v>917</v>
      </c>
    </row>
    <row r="24" spans="1:22" ht="36" customHeight="1" x14ac:dyDescent="0.25">
      <c r="A24" s="177">
        <v>21</v>
      </c>
      <c r="B24" s="177">
        <v>1518</v>
      </c>
      <c r="C24" s="177" t="s">
        <v>47</v>
      </c>
      <c r="D24" s="177" t="s">
        <v>46</v>
      </c>
      <c r="E24" s="177" t="s">
        <v>45</v>
      </c>
      <c r="F24" s="177" t="s">
        <v>2</v>
      </c>
      <c r="G24" s="177" t="s">
        <v>886</v>
      </c>
      <c r="H24" s="177" t="s">
        <v>1</v>
      </c>
      <c r="I24" s="191">
        <v>36643</v>
      </c>
      <c r="J24" s="177">
        <v>9602669890</v>
      </c>
      <c r="K24" s="182">
        <v>44848</v>
      </c>
      <c r="L24" s="192">
        <v>14</v>
      </c>
      <c r="M24" s="192">
        <v>10</v>
      </c>
      <c r="N24" s="192">
        <v>22</v>
      </c>
      <c r="O24" s="183">
        <v>214915037655</v>
      </c>
      <c r="P24" s="190" t="s">
        <v>483</v>
      </c>
      <c r="Q24" s="190" t="s">
        <v>484</v>
      </c>
      <c r="R24" s="190" t="s">
        <v>485</v>
      </c>
      <c r="S24" s="198"/>
      <c r="T24" s="184" t="s">
        <v>530</v>
      </c>
      <c r="U24" s="184" t="s">
        <v>899</v>
      </c>
      <c r="V24" s="184" t="s">
        <v>891</v>
      </c>
    </row>
    <row r="25" spans="1:22" ht="36" customHeight="1" x14ac:dyDescent="0.25">
      <c r="A25" s="177">
        <v>22</v>
      </c>
      <c r="B25" s="177">
        <v>1519</v>
      </c>
      <c r="C25" s="177" t="s">
        <v>203</v>
      </c>
      <c r="D25" s="177" t="s">
        <v>202</v>
      </c>
      <c r="E25" s="177" t="s">
        <v>201</v>
      </c>
      <c r="F25" s="177" t="s">
        <v>8</v>
      </c>
      <c r="G25" s="177"/>
      <c r="H25" s="177" t="s">
        <v>7</v>
      </c>
      <c r="I25" s="191">
        <v>36442</v>
      </c>
      <c r="J25" s="177">
        <v>8690401263</v>
      </c>
      <c r="K25" s="182">
        <v>44848</v>
      </c>
      <c r="L25" s="192">
        <v>14</v>
      </c>
      <c r="M25" s="192">
        <v>10</v>
      </c>
      <c r="N25" s="192">
        <v>22</v>
      </c>
      <c r="O25" s="183">
        <v>682425161025</v>
      </c>
      <c r="P25" s="190" t="s">
        <v>521</v>
      </c>
      <c r="Q25" s="190" t="s">
        <v>555</v>
      </c>
      <c r="R25" s="190" t="s">
        <v>479</v>
      </c>
      <c r="S25" s="198"/>
      <c r="T25" s="184" t="s">
        <v>556</v>
      </c>
      <c r="U25" s="184" t="s">
        <v>910</v>
      </c>
      <c r="V25" s="184" t="s">
        <v>891</v>
      </c>
    </row>
    <row r="26" spans="1:22" ht="27" customHeight="1" x14ac:dyDescent="0.25">
      <c r="A26" s="177">
        <v>23</v>
      </c>
      <c r="B26" s="177">
        <v>1520</v>
      </c>
      <c r="C26" s="177" t="s">
        <v>224</v>
      </c>
      <c r="D26" s="177" t="s">
        <v>25</v>
      </c>
      <c r="E26" s="177" t="s">
        <v>223</v>
      </c>
      <c r="F26" s="177" t="s">
        <v>49</v>
      </c>
      <c r="G26" s="177"/>
      <c r="H26" s="177" t="s">
        <v>15</v>
      </c>
      <c r="I26" s="191">
        <v>36781</v>
      </c>
      <c r="J26" s="177">
        <v>9529376646</v>
      </c>
      <c r="K26" s="182">
        <v>44848</v>
      </c>
      <c r="L26" s="192">
        <v>14</v>
      </c>
      <c r="M26" s="192">
        <v>10</v>
      </c>
      <c r="N26" s="192">
        <v>22</v>
      </c>
      <c r="O26" s="183">
        <v>570984055156</v>
      </c>
      <c r="P26" s="190" t="s">
        <v>480</v>
      </c>
      <c r="Q26" s="190" t="s">
        <v>500</v>
      </c>
      <c r="R26" s="190" t="s">
        <v>479</v>
      </c>
      <c r="S26" s="198"/>
      <c r="T26" s="184" t="s">
        <v>566</v>
      </c>
      <c r="U26" s="184" t="s">
        <v>914</v>
      </c>
      <c r="V26" s="184" t="s">
        <v>891</v>
      </c>
    </row>
    <row r="27" spans="1:22" ht="28.5" customHeight="1" x14ac:dyDescent="0.25">
      <c r="A27" s="177">
        <v>24</v>
      </c>
      <c r="B27" s="177">
        <v>1521</v>
      </c>
      <c r="C27" s="177" t="s">
        <v>176</v>
      </c>
      <c r="D27" s="177" t="s">
        <v>175</v>
      </c>
      <c r="E27" s="177" t="s">
        <v>174</v>
      </c>
      <c r="F27" s="177" t="s">
        <v>8</v>
      </c>
      <c r="G27" s="177"/>
      <c r="H27" s="177" t="s">
        <v>7</v>
      </c>
      <c r="I27" s="191">
        <v>36655</v>
      </c>
      <c r="J27" s="177">
        <v>9680534274</v>
      </c>
      <c r="K27" s="182">
        <v>44848</v>
      </c>
      <c r="L27" s="192">
        <v>14</v>
      </c>
      <c r="M27" s="192">
        <v>10</v>
      </c>
      <c r="N27" s="192">
        <v>22</v>
      </c>
      <c r="O27" s="183">
        <v>332075819503</v>
      </c>
      <c r="P27" s="190" t="s">
        <v>480</v>
      </c>
      <c r="Q27" s="190" t="s">
        <v>478</v>
      </c>
      <c r="R27" s="190" t="s">
        <v>521</v>
      </c>
      <c r="S27" s="198"/>
      <c r="T27" s="184" t="s">
        <v>523</v>
      </c>
      <c r="U27" s="184" t="s">
        <v>915</v>
      </c>
      <c r="V27" s="184" t="s">
        <v>891</v>
      </c>
    </row>
    <row r="28" spans="1:22" ht="36" customHeight="1" x14ac:dyDescent="0.25">
      <c r="A28" s="177">
        <v>25</v>
      </c>
      <c r="B28" s="177">
        <v>1522</v>
      </c>
      <c r="C28" s="177" t="s">
        <v>249</v>
      </c>
      <c r="D28" s="177" t="s">
        <v>248</v>
      </c>
      <c r="E28" s="177" t="s">
        <v>228</v>
      </c>
      <c r="F28" s="177" t="s">
        <v>8</v>
      </c>
      <c r="G28" s="177"/>
      <c r="H28" s="177" t="s">
        <v>15</v>
      </c>
      <c r="I28" s="191">
        <v>36659</v>
      </c>
      <c r="J28" s="177">
        <v>9001912704</v>
      </c>
      <c r="K28" s="182">
        <v>44848</v>
      </c>
      <c r="L28" s="192">
        <v>14</v>
      </c>
      <c r="M28" s="192">
        <v>10</v>
      </c>
      <c r="N28" s="192">
        <v>22</v>
      </c>
      <c r="O28" s="183">
        <v>283840973115</v>
      </c>
      <c r="P28" s="190" t="s">
        <v>458</v>
      </c>
      <c r="Q28" s="190" t="s">
        <v>459</v>
      </c>
      <c r="R28" s="190" t="s">
        <v>460</v>
      </c>
      <c r="S28" s="198"/>
      <c r="T28" s="184" t="s">
        <v>562</v>
      </c>
      <c r="U28" s="184" t="s">
        <v>904</v>
      </c>
      <c r="V28" s="184" t="s">
        <v>891</v>
      </c>
    </row>
    <row r="29" spans="1:22" ht="29.25" customHeight="1" x14ac:dyDescent="0.25">
      <c r="A29" s="177">
        <v>26</v>
      </c>
      <c r="B29" s="177">
        <v>1523</v>
      </c>
      <c r="C29" s="177" t="s">
        <v>257</v>
      </c>
      <c r="D29" s="177" t="s">
        <v>256</v>
      </c>
      <c r="E29" s="177" t="s">
        <v>255</v>
      </c>
      <c r="F29" s="177" t="s">
        <v>49</v>
      </c>
      <c r="G29" s="177" t="s">
        <v>254</v>
      </c>
      <c r="H29" s="177" t="s">
        <v>15</v>
      </c>
      <c r="I29" s="191">
        <v>33725</v>
      </c>
      <c r="J29" s="177">
        <v>7976799320</v>
      </c>
      <c r="K29" s="182">
        <v>44848</v>
      </c>
      <c r="L29" s="192">
        <v>14</v>
      </c>
      <c r="M29" s="192">
        <v>10</v>
      </c>
      <c r="N29" s="192">
        <v>22</v>
      </c>
      <c r="O29" s="183">
        <v>825263030596</v>
      </c>
      <c r="P29" s="190" t="s">
        <v>480</v>
      </c>
      <c r="Q29" s="190" t="s">
        <v>521</v>
      </c>
      <c r="R29" s="190" t="s">
        <v>479</v>
      </c>
      <c r="S29" s="198"/>
      <c r="T29" s="184" t="s">
        <v>520</v>
      </c>
      <c r="U29" s="184" t="s">
        <v>906</v>
      </c>
      <c r="V29" s="184" t="s">
        <v>891</v>
      </c>
    </row>
    <row r="30" spans="1:22" ht="30.75" customHeight="1" x14ac:dyDescent="0.25">
      <c r="A30" s="177">
        <v>27</v>
      </c>
      <c r="B30" s="177">
        <v>1524</v>
      </c>
      <c r="C30" s="177" t="s">
        <v>285</v>
      </c>
      <c r="D30" s="177" t="s">
        <v>246</v>
      </c>
      <c r="E30" s="177" t="s">
        <v>284</v>
      </c>
      <c r="F30" s="177" t="s">
        <v>8</v>
      </c>
      <c r="G30" s="177"/>
      <c r="H30" s="177" t="s">
        <v>15</v>
      </c>
      <c r="I30" s="191">
        <v>37447</v>
      </c>
      <c r="J30" s="177">
        <v>9636538870</v>
      </c>
      <c r="K30" s="182">
        <v>44848</v>
      </c>
      <c r="L30" s="192">
        <v>14</v>
      </c>
      <c r="M30" s="192">
        <v>10</v>
      </c>
      <c r="N30" s="192">
        <v>22</v>
      </c>
      <c r="O30" s="183">
        <v>751256032994</v>
      </c>
      <c r="P30" s="190" t="s">
        <v>480</v>
      </c>
      <c r="Q30" s="190" t="s">
        <v>478</v>
      </c>
      <c r="R30" s="190" t="s">
        <v>479</v>
      </c>
      <c r="S30" s="198"/>
      <c r="T30" s="184" t="s">
        <v>564</v>
      </c>
      <c r="U30" s="184" t="s">
        <v>899</v>
      </c>
      <c r="V30" s="184" t="s">
        <v>891</v>
      </c>
    </row>
    <row r="31" spans="1:22" ht="36.75" customHeight="1" x14ac:dyDescent="0.25">
      <c r="A31" s="177">
        <v>28</v>
      </c>
      <c r="B31" s="177">
        <v>1525</v>
      </c>
      <c r="C31" s="177" t="s">
        <v>217</v>
      </c>
      <c r="D31" s="177" t="s">
        <v>216</v>
      </c>
      <c r="E31" s="177" t="s">
        <v>215</v>
      </c>
      <c r="F31" s="177" t="s">
        <v>8</v>
      </c>
      <c r="G31" s="177"/>
      <c r="H31" s="177" t="s">
        <v>7</v>
      </c>
      <c r="I31" s="191">
        <v>36228</v>
      </c>
      <c r="J31" s="177">
        <v>9829474875</v>
      </c>
      <c r="K31" s="182">
        <v>44848</v>
      </c>
      <c r="L31" s="192">
        <v>14</v>
      </c>
      <c r="M31" s="192">
        <v>10</v>
      </c>
      <c r="N31" s="192">
        <v>22</v>
      </c>
      <c r="O31" s="183">
        <v>696235100174</v>
      </c>
      <c r="P31" s="190" t="s">
        <v>534</v>
      </c>
      <c r="Q31" s="190" t="s">
        <v>495</v>
      </c>
      <c r="R31" s="190" t="s">
        <v>479</v>
      </c>
      <c r="S31" s="198"/>
      <c r="T31" s="184" t="s">
        <v>535</v>
      </c>
      <c r="U31" s="184" t="s">
        <v>923</v>
      </c>
      <c r="V31" s="184" t="s">
        <v>917</v>
      </c>
    </row>
    <row r="32" spans="1:22" ht="36.75" customHeight="1" x14ac:dyDescent="0.25">
      <c r="A32" s="177">
        <v>29</v>
      </c>
      <c r="B32" s="177">
        <v>1526</v>
      </c>
      <c r="C32" s="177" t="s">
        <v>235</v>
      </c>
      <c r="D32" s="177" t="s">
        <v>234</v>
      </c>
      <c r="E32" s="177" t="s">
        <v>233</v>
      </c>
      <c r="F32" s="177" t="s">
        <v>17</v>
      </c>
      <c r="G32" s="177" t="s">
        <v>886</v>
      </c>
      <c r="H32" s="177" t="s">
        <v>15</v>
      </c>
      <c r="I32" s="191">
        <v>34554</v>
      </c>
      <c r="J32" s="177">
        <v>9024214198</v>
      </c>
      <c r="K32" s="182">
        <v>44848</v>
      </c>
      <c r="L32" s="192">
        <v>14</v>
      </c>
      <c r="M32" s="192">
        <v>10</v>
      </c>
      <c r="N32" s="192">
        <v>22</v>
      </c>
      <c r="O32" s="183">
        <v>290278290421</v>
      </c>
      <c r="P32" s="190" t="s">
        <v>480</v>
      </c>
      <c r="Q32" s="190" t="s">
        <v>527</v>
      </c>
      <c r="R32" s="190" t="s">
        <v>479</v>
      </c>
      <c r="S32" s="190" t="s">
        <v>479</v>
      </c>
      <c r="T32" s="184" t="s">
        <v>528</v>
      </c>
      <c r="U32" s="184" t="s">
        <v>892</v>
      </c>
      <c r="V32" s="184" t="s">
        <v>891</v>
      </c>
    </row>
    <row r="33" spans="1:22" ht="36.75" customHeight="1" x14ac:dyDescent="0.25">
      <c r="A33" s="177">
        <v>30</v>
      </c>
      <c r="B33" s="177">
        <v>1527</v>
      </c>
      <c r="C33" s="177" t="s">
        <v>142</v>
      </c>
      <c r="D33" s="177" t="s">
        <v>141</v>
      </c>
      <c r="E33" s="177" t="s">
        <v>140</v>
      </c>
      <c r="F33" s="177" t="s">
        <v>49</v>
      </c>
      <c r="G33" s="177"/>
      <c r="H33" s="177" t="s">
        <v>48</v>
      </c>
      <c r="I33" s="191">
        <v>36948</v>
      </c>
      <c r="J33" s="177">
        <v>7300309153</v>
      </c>
      <c r="K33" s="182">
        <v>44848</v>
      </c>
      <c r="L33" s="192">
        <v>14</v>
      </c>
      <c r="M33" s="192">
        <v>10</v>
      </c>
      <c r="N33" s="192">
        <v>22</v>
      </c>
      <c r="O33" s="183">
        <v>328258355782</v>
      </c>
      <c r="P33" s="190" t="s">
        <v>480</v>
      </c>
      <c r="Q33" s="190" t="s">
        <v>478</v>
      </c>
      <c r="R33" s="190" t="s">
        <v>500</v>
      </c>
      <c r="S33" s="198"/>
      <c r="T33" s="184" t="s">
        <v>526</v>
      </c>
      <c r="U33" s="184" t="s">
        <v>926</v>
      </c>
      <c r="V33" s="184" t="s">
        <v>917</v>
      </c>
    </row>
    <row r="34" spans="1:22" ht="28.5" customHeight="1" x14ac:dyDescent="0.25">
      <c r="A34" s="177">
        <v>31</v>
      </c>
      <c r="B34" s="177">
        <v>1528</v>
      </c>
      <c r="C34" s="177" t="s">
        <v>145</v>
      </c>
      <c r="D34" s="177" t="s">
        <v>144</v>
      </c>
      <c r="E34" s="177" t="s">
        <v>143</v>
      </c>
      <c r="F34" s="177" t="s">
        <v>49</v>
      </c>
      <c r="G34" s="177"/>
      <c r="H34" s="177" t="s">
        <v>48</v>
      </c>
      <c r="I34" s="191">
        <v>37631</v>
      </c>
      <c r="J34" s="177">
        <v>7424893508</v>
      </c>
      <c r="K34" s="182">
        <v>44848</v>
      </c>
      <c r="L34" s="192">
        <v>14</v>
      </c>
      <c r="M34" s="192">
        <v>10</v>
      </c>
      <c r="N34" s="192">
        <v>22</v>
      </c>
      <c r="O34" s="183">
        <v>214871093120</v>
      </c>
      <c r="P34" s="190" t="s">
        <v>534</v>
      </c>
      <c r="Q34" s="190" t="s">
        <v>478</v>
      </c>
      <c r="R34" s="190" t="s">
        <v>479</v>
      </c>
      <c r="S34" s="198"/>
      <c r="T34" s="184" t="s">
        <v>560</v>
      </c>
      <c r="U34" s="184" t="s">
        <v>916</v>
      </c>
      <c r="V34" s="184" t="s">
        <v>891</v>
      </c>
    </row>
    <row r="35" spans="1:22" ht="30" customHeight="1" x14ac:dyDescent="0.25">
      <c r="A35" s="177">
        <v>32</v>
      </c>
      <c r="B35" s="177">
        <v>1529</v>
      </c>
      <c r="C35" s="177" t="s">
        <v>194</v>
      </c>
      <c r="D35" s="177" t="s">
        <v>193</v>
      </c>
      <c r="E35" s="177" t="s">
        <v>192</v>
      </c>
      <c r="F35" s="177" t="s">
        <v>8</v>
      </c>
      <c r="G35" s="177"/>
      <c r="H35" s="177" t="s">
        <v>7</v>
      </c>
      <c r="I35" s="191">
        <v>37328</v>
      </c>
      <c r="J35" s="177">
        <v>9352601299</v>
      </c>
      <c r="K35" s="182">
        <v>44848</v>
      </c>
      <c r="L35" s="192">
        <v>14</v>
      </c>
      <c r="M35" s="192">
        <v>10</v>
      </c>
      <c r="N35" s="192">
        <v>22</v>
      </c>
      <c r="O35" s="183">
        <v>958649615891</v>
      </c>
      <c r="P35" s="190" t="s">
        <v>480</v>
      </c>
      <c r="Q35" s="190" t="s">
        <v>500</v>
      </c>
      <c r="R35" s="190" t="s">
        <v>517</v>
      </c>
      <c r="S35" s="198"/>
      <c r="T35" s="184" t="s">
        <v>532</v>
      </c>
      <c r="U35" s="184" t="s">
        <v>933</v>
      </c>
      <c r="V35" s="184" t="s">
        <v>891</v>
      </c>
    </row>
    <row r="36" spans="1:22" ht="36.75" customHeight="1" x14ac:dyDescent="0.25">
      <c r="A36" s="177">
        <v>33</v>
      </c>
      <c r="B36" s="177">
        <v>1530</v>
      </c>
      <c r="C36" s="177" t="s">
        <v>294</v>
      </c>
      <c r="D36" s="177" t="s">
        <v>293</v>
      </c>
      <c r="E36" s="177" t="s">
        <v>292</v>
      </c>
      <c r="F36" s="177" t="s">
        <v>17</v>
      </c>
      <c r="G36" s="177"/>
      <c r="H36" s="177" t="s">
        <v>15</v>
      </c>
      <c r="I36" s="191">
        <v>37159</v>
      </c>
      <c r="J36" s="177">
        <v>7742762456</v>
      </c>
      <c r="K36" s="182">
        <v>44848</v>
      </c>
      <c r="L36" s="192">
        <v>14</v>
      </c>
      <c r="M36" s="192">
        <v>10</v>
      </c>
      <c r="N36" s="192">
        <v>22</v>
      </c>
      <c r="O36" s="183">
        <v>674642807044</v>
      </c>
      <c r="P36" s="190" t="s">
        <v>527</v>
      </c>
      <c r="Q36" s="190" t="s">
        <v>500</v>
      </c>
      <c r="R36" s="190" t="s">
        <v>479</v>
      </c>
      <c r="S36" s="198"/>
      <c r="T36" s="184" t="s">
        <v>540</v>
      </c>
      <c r="U36" s="184" t="s">
        <v>892</v>
      </c>
      <c r="V36" s="184" t="s">
        <v>891</v>
      </c>
    </row>
    <row r="37" spans="1:22" ht="36.75" customHeight="1" x14ac:dyDescent="0.25">
      <c r="A37" s="177">
        <v>34</v>
      </c>
      <c r="B37" s="177">
        <v>1531</v>
      </c>
      <c r="C37" s="177" t="s">
        <v>222</v>
      </c>
      <c r="D37" s="177" t="s">
        <v>221</v>
      </c>
      <c r="E37" s="177" t="s">
        <v>12</v>
      </c>
      <c r="F37" s="177" t="s">
        <v>2</v>
      </c>
      <c r="G37" s="177"/>
      <c r="H37" s="177" t="s">
        <v>1</v>
      </c>
      <c r="I37" s="191">
        <v>36571</v>
      </c>
      <c r="J37" s="177">
        <v>7852076967</v>
      </c>
      <c r="K37" s="182">
        <v>44849</v>
      </c>
      <c r="L37" s="192">
        <v>15</v>
      </c>
      <c r="M37" s="192">
        <v>10</v>
      </c>
      <c r="N37" s="192">
        <v>22</v>
      </c>
      <c r="O37" s="183">
        <v>539786812980</v>
      </c>
      <c r="P37" s="190" t="s">
        <v>480</v>
      </c>
      <c r="Q37" s="190" t="s">
        <v>495</v>
      </c>
      <c r="R37" s="190" t="s">
        <v>479</v>
      </c>
      <c r="S37" s="198"/>
      <c r="T37" s="184" t="s">
        <v>552</v>
      </c>
      <c r="U37" s="184" t="s">
        <v>892</v>
      </c>
      <c r="V37" s="184" t="s">
        <v>891</v>
      </c>
    </row>
    <row r="38" spans="1:22" ht="29.25" customHeight="1" x14ac:dyDescent="0.25">
      <c r="A38" s="177">
        <v>35</v>
      </c>
      <c r="B38" s="177">
        <v>1532</v>
      </c>
      <c r="C38" s="177" t="s">
        <v>26</v>
      </c>
      <c r="D38" s="177" t="s">
        <v>25</v>
      </c>
      <c r="E38" s="177" t="s">
        <v>24</v>
      </c>
      <c r="F38" s="177" t="s">
        <v>2</v>
      </c>
      <c r="G38" s="177" t="s">
        <v>886</v>
      </c>
      <c r="H38" s="177" t="s">
        <v>15</v>
      </c>
      <c r="I38" s="191">
        <v>36838</v>
      </c>
      <c r="J38" s="177">
        <v>8290516908</v>
      </c>
      <c r="K38" s="182">
        <v>44849</v>
      </c>
      <c r="L38" s="192">
        <v>15</v>
      </c>
      <c r="M38" s="192">
        <v>10</v>
      </c>
      <c r="N38" s="192">
        <v>22</v>
      </c>
      <c r="O38" s="183">
        <v>426269852805</v>
      </c>
      <c r="P38" s="177" t="s">
        <v>722</v>
      </c>
      <c r="Q38" s="177" t="s">
        <v>722</v>
      </c>
      <c r="R38" s="177" t="s">
        <v>722</v>
      </c>
      <c r="S38" s="77"/>
      <c r="T38" s="184" t="s">
        <v>544</v>
      </c>
      <c r="U38" s="184" t="s">
        <v>921</v>
      </c>
      <c r="V38" s="184" t="s">
        <v>891</v>
      </c>
    </row>
    <row r="39" spans="1:22" ht="36.75" customHeight="1" x14ac:dyDescent="0.25">
      <c r="A39" s="177">
        <v>36</v>
      </c>
      <c r="B39" s="177">
        <v>1533</v>
      </c>
      <c r="C39" s="177" t="s">
        <v>14</v>
      </c>
      <c r="D39" s="177" t="s">
        <v>13</v>
      </c>
      <c r="E39" s="177" t="s">
        <v>12</v>
      </c>
      <c r="F39" s="177" t="s">
        <v>8</v>
      </c>
      <c r="G39" s="177"/>
      <c r="H39" s="177" t="s">
        <v>7</v>
      </c>
      <c r="I39" s="191">
        <v>36418</v>
      </c>
      <c r="J39" s="177">
        <v>9413162081</v>
      </c>
      <c r="K39" s="182">
        <v>44849</v>
      </c>
      <c r="L39" s="192">
        <v>15</v>
      </c>
      <c r="M39" s="192">
        <v>10</v>
      </c>
      <c r="N39" s="192">
        <v>22</v>
      </c>
      <c r="O39" s="183">
        <v>479107150069</v>
      </c>
      <c r="P39" s="177" t="s">
        <v>722</v>
      </c>
      <c r="Q39" s="177" t="s">
        <v>722</v>
      </c>
      <c r="R39" s="177" t="s">
        <v>722</v>
      </c>
      <c r="S39" s="177" t="s">
        <v>949</v>
      </c>
      <c r="T39" s="184" t="s">
        <v>676</v>
      </c>
      <c r="U39" s="184" t="s">
        <v>892</v>
      </c>
      <c r="V39" s="184" t="s">
        <v>891</v>
      </c>
    </row>
    <row r="40" spans="1:22" ht="36.75" customHeight="1" x14ac:dyDescent="0.25">
      <c r="A40" s="177">
        <v>37</v>
      </c>
      <c r="B40" s="177">
        <v>1534</v>
      </c>
      <c r="C40" s="177" t="s">
        <v>133</v>
      </c>
      <c r="D40" s="177" t="s">
        <v>132</v>
      </c>
      <c r="E40" s="177" t="s">
        <v>123</v>
      </c>
      <c r="F40" s="177" t="s">
        <v>32</v>
      </c>
      <c r="G40" s="177"/>
      <c r="H40" s="177" t="s">
        <v>31</v>
      </c>
      <c r="I40" s="191">
        <v>37305</v>
      </c>
      <c r="J40" s="177">
        <v>7412907921</v>
      </c>
      <c r="K40" s="182">
        <v>44849</v>
      </c>
      <c r="L40" s="192">
        <v>15</v>
      </c>
      <c r="M40" s="192">
        <v>10</v>
      </c>
      <c r="N40" s="192">
        <v>22</v>
      </c>
      <c r="O40" s="183">
        <v>635118786460</v>
      </c>
      <c r="P40" s="190" t="s">
        <v>480</v>
      </c>
      <c r="Q40" s="190" t="s">
        <v>555</v>
      </c>
      <c r="R40" s="190" t="s">
        <v>500</v>
      </c>
      <c r="S40" s="198"/>
      <c r="T40" s="184" t="s">
        <v>707</v>
      </c>
      <c r="U40" s="184" t="s">
        <v>912</v>
      </c>
      <c r="V40" s="184" t="s">
        <v>897</v>
      </c>
    </row>
    <row r="41" spans="1:22" ht="27.75" customHeight="1" x14ac:dyDescent="0.25">
      <c r="A41" s="177">
        <v>38</v>
      </c>
      <c r="B41" s="177">
        <v>1535</v>
      </c>
      <c r="C41" s="177" t="s">
        <v>94</v>
      </c>
      <c r="D41" s="177" t="s">
        <v>93</v>
      </c>
      <c r="E41" s="177" t="s">
        <v>92</v>
      </c>
      <c r="F41" s="177" t="s">
        <v>49</v>
      </c>
      <c r="G41" s="177"/>
      <c r="H41" s="177" t="s">
        <v>15</v>
      </c>
      <c r="I41" s="191">
        <v>37150</v>
      </c>
      <c r="J41" s="177">
        <v>7877928343</v>
      </c>
      <c r="K41" s="182">
        <v>44849</v>
      </c>
      <c r="L41" s="192">
        <v>15</v>
      </c>
      <c r="M41" s="192">
        <v>10</v>
      </c>
      <c r="N41" s="192">
        <v>22</v>
      </c>
      <c r="O41" s="183">
        <v>830941361666</v>
      </c>
      <c r="P41" s="190" t="s">
        <v>489</v>
      </c>
      <c r="Q41" s="190" t="s">
        <v>490</v>
      </c>
      <c r="R41" s="190" t="s">
        <v>484</v>
      </c>
      <c r="S41" s="198"/>
      <c r="T41" s="184" t="s">
        <v>548</v>
      </c>
      <c r="U41" s="184" t="s">
        <v>899</v>
      </c>
      <c r="V41" s="184" t="s">
        <v>891</v>
      </c>
    </row>
    <row r="42" spans="1:22" ht="26.25" customHeight="1" x14ac:dyDescent="0.25">
      <c r="A42" s="177">
        <v>39</v>
      </c>
      <c r="B42" s="177">
        <v>1536</v>
      </c>
      <c r="C42" s="177" t="s">
        <v>244</v>
      </c>
      <c r="D42" s="177" t="s">
        <v>243</v>
      </c>
      <c r="E42" s="177" t="s">
        <v>242</v>
      </c>
      <c r="F42" s="177" t="s">
        <v>17</v>
      </c>
      <c r="G42" s="177"/>
      <c r="H42" s="177" t="s">
        <v>15</v>
      </c>
      <c r="I42" s="191">
        <v>35858</v>
      </c>
      <c r="J42" s="177">
        <v>9636077729</v>
      </c>
      <c r="K42" s="182">
        <v>44849</v>
      </c>
      <c r="L42" s="192">
        <v>15</v>
      </c>
      <c r="M42" s="192">
        <v>10</v>
      </c>
      <c r="N42" s="192">
        <v>22</v>
      </c>
      <c r="O42" s="183">
        <v>945744803289</v>
      </c>
      <c r="P42" s="190" t="s">
        <v>500</v>
      </c>
      <c r="Q42" s="190" t="s">
        <v>479</v>
      </c>
      <c r="R42" s="190" t="s">
        <v>555</v>
      </c>
      <c r="S42" s="190" t="s">
        <v>950</v>
      </c>
      <c r="T42" s="184" t="s">
        <v>679</v>
      </c>
      <c r="U42" s="184" t="s">
        <v>961</v>
      </c>
      <c r="V42" s="184" t="s">
        <v>891</v>
      </c>
    </row>
    <row r="43" spans="1:22" ht="36.75" customHeight="1" x14ac:dyDescent="0.25">
      <c r="A43" s="177">
        <v>40</v>
      </c>
      <c r="B43" s="177">
        <v>1537</v>
      </c>
      <c r="C43" s="177" t="s">
        <v>154</v>
      </c>
      <c r="D43" s="177" t="s">
        <v>153</v>
      </c>
      <c r="E43" s="177" t="s">
        <v>152</v>
      </c>
      <c r="F43" s="177" t="s">
        <v>2</v>
      </c>
      <c r="G43" s="177"/>
      <c r="H43" s="177" t="s">
        <v>1</v>
      </c>
      <c r="I43" s="191">
        <v>36768</v>
      </c>
      <c r="J43" s="177">
        <v>8769357502</v>
      </c>
      <c r="K43" s="182">
        <v>44849</v>
      </c>
      <c r="L43" s="192">
        <v>15</v>
      </c>
      <c r="M43" s="192">
        <v>10</v>
      </c>
      <c r="N43" s="192">
        <v>22</v>
      </c>
      <c r="O43" s="183">
        <v>318671484437</v>
      </c>
      <c r="P43" s="190" t="s">
        <v>527</v>
      </c>
      <c r="Q43" s="190" t="s">
        <v>517</v>
      </c>
      <c r="R43" s="190" t="s">
        <v>478</v>
      </c>
      <c r="S43" s="198"/>
      <c r="T43" s="184" t="s">
        <v>655</v>
      </c>
      <c r="U43" s="184" t="s">
        <v>892</v>
      </c>
      <c r="V43" s="184" t="s">
        <v>891</v>
      </c>
    </row>
    <row r="44" spans="1:22" ht="29.25" customHeight="1" x14ac:dyDescent="0.25">
      <c r="A44" s="177">
        <v>41</v>
      </c>
      <c r="B44" s="177">
        <v>1538</v>
      </c>
      <c r="C44" s="177" t="s">
        <v>278</v>
      </c>
      <c r="D44" s="177" t="s">
        <v>277</v>
      </c>
      <c r="E44" s="177" t="s">
        <v>140</v>
      </c>
      <c r="F44" s="177" t="s">
        <v>8</v>
      </c>
      <c r="G44" s="177"/>
      <c r="H44" s="177" t="s">
        <v>15</v>
      </c>
      <c r="I44" s="191">
        <v>36692</v>
      </c>
      <c r="J44" s="177">
        <v>9602864264</v>
      </c>
      <c r="K44" s="182">
        <v>44849</v>
      </c>
      <c r="L44" s="192">
        <v>15</v>
      </c>
      <c r="M44" s="192">
        <v>10</v>
      </c>
      <c r="N44" s="192">
        <v>22</v>
      </c>
      <c r="O44" s="183">
        <v>272868487689</v>
      </c>
      <c r="P44" s="190" t="s">
        <v>555</v>
      </c>
      <c r="Q44" s="190" t="s">
        <v>500</v>
      </c>
      <c r="R44" s="190" t="s">
        <v>479</v>
      </c>
      <c r="S44" s="198"/>
      <c r="T44" s="184" t="s">
        <v>695</v>
      </c>
      <c r="U44" s="184" t="s">
        <v>916</v>
      </c>
      <c r="V44" s="184" t="s">
        <v>891</v>
      </c>
    </row>
    <row r="45" spans="1:22" ht="36.75" customHeight="1" x14ac:dyDescent="0.25">
      <c r="A45" s="177">
        <v>42</v>
      </c>
      <c r="B45" s="177">
        <v>1539</v>
      </c>
      <c r="C45" s="177" t="s">
        <v>113</v>
      </c>
      <c r="D45" s="177" t="s">
        <v>112</v>
      </c>
      <c r="E45" s="177" t="s">
        <v>111</v>
      </c>
      <c r="F45" s="177" t="s">
        <v>49</v>
      </c>
      <c r="G45" s="177"/>
      <c r="H45" s="177" t="s">
        <v>48</v>
      </c>
      <c r="I45" s="191">
        <v>36114</v>
      </c>
      <c r="J45" s="177">
        <v>8875615175</v>
      </c>
      <c r="K45" s="182">
        <v>44849</v>
      </c>
      <c r="L45" s="192">
        <v>15</v>
      </c>
      <c r="M45" s="192">
        <v>10</v>
      </c>
      <c r="N45" s="192">
        <v>22</v>
      </c>
      <c r="O45" s="183">
        <v>342925348848</v>
      </c>
      <c r="P45" s="190" t="s">
        <v>480</v>
      </c>
      <c r="Q45" s="190" t="s">
        <v>495</v>
      </c>
      <c r="R45" s="190" t="s">
        <v>478</v>
      </c>
      <c r="S45" s="190" t="s">
        <v>478</v>
      </c>
      <c r="T45" s="184" t="s">
        <v>677</v>
      </c>
      <c r="U45" s="184" t="s">
        <v>928</v>
      </c>
      <c r="V45" s="184" t="s">
        <v>897</v>
      </c>
    </row>
    <row r="46" spans="1:22" ht="36.75" customHeight="1" x14ac:dyDescent="0.25">
      <c r="A46" s="177">
        <v>43</v>
      </c>
      <c r="B46" s="177">
        <v>1540</v>
      </c>
      <c r="C46" s="177" t="s">
        <v>167</v>
      </c>
      <c r="D46" s="177" t="s">
        <v>166</v>
      </c>
      <c r="E46" s="177" t="s">
        <v>99</v>
      </c>
      <c r="F46" s="177" t="s">
        <v>37</v>
      </c>
      <c r="G46" s="177"/>
      <c r="H46" s="177" t="s">
        <v>36</v>
      </c>
      <c r="I46" s="191">
        <v>35905</v>
      </c>
      <c r="J46" s="177">
        <v>8003584682</v>
      </c>
      <c r="K46" s="182">
        <v>44849</v>
      </c>
      <c r="L46" s="192">
        <v>15</v>
      </c>
      <c r="M46" s="192">
        <v>10</v>
      </c>
      <c r="N46" s="192">
        <v>22</v>
      </c>
      <c r="O46" s="183">
        <v>781809157634</v>
      </c>
      <c r="P46" s="190" t="s">
        <v>480</v>
      </c>
      <c r="Q46" s="190" t="s">
        <v>478</v>
      </c>
      <c r="R46" s="190" t="s">
        <v>479</v>
      </c>
      <c r="S46" s="198"/>
      <c r="T46" s="184" t="s">
        <v>708</v>
      </c>
      <c r="U46" s="184" t="s">
        <v>931</v>
      </c>
      <c r="V46" s="184" t="s">
        <v>891</v>
      </c>
    </row>
    <row r="47" spans="1:22" ht="28.5" customHeight="1" x14ac:dyDescent="0.25">
      <c r="A47" s="177">
        <v>44</v>
      </c>
      <c r="B47" s="177">
        <v>1541</v>
      </c>
      <c r="C47" s="177" t="s">
        <v>270</v>
      </c>
      <c r="D47" s="177" t="s">
        <v>269</v>
      </c>
      <c r="E47" s="177" t="s">
        <v>268</v>
      </c>
      <c r="F47" s="177" t="s">
        <v>8</v>
      </c>
      <c r="G47" s="177"/>
      <c r="H47" s="177" t="s">
        <v>15</v>
      </c>
      <c r="I47" s="191">
        <v>36723</v>
      </c>
      <c r="J47" s="177">
        <v>7073545431</v>
      </c>
      <c r="K47" s="182">
        <v>44849</v>
      </c>
      <c r="L47" s="192">
        <v>15</v>
      </c>
      <c r="M47" s="192">
        <v>10</v>
      </c>
      <c r="N47" s="192">
        <v>22</v>
      </c>
      <c r="O47" s="183">
        <v>908496643919</v>
      </c>
      <c r="P47" s="190" t="s">
        <v>480</v>
      </c>
      <c r="Q47" s="190" t="s">
        <v>478</v>
      </c>
      <c r="R47" s="190" t="s">
        <v>479</v>
      </c>
      <c r="S47" s="198"/>
      <c r="T47" s="184" t="s">
        <v>678</v>
      </c>
      <c r="U47" s="184" t="s">
        <v>933</v>
      </c>
      <c r="V47" s="184" t="s">
        <v>891</v>
      </c>
    </row>
    <row r="48" spans="1:22" ht="30" customHeight="1" x14ac:dyDescent="0.25">
      <c r="A48" s="177">
        <v>45</v>
      </c>
      <c r="B48" s="177">
        <v>1542</v>
      </c>
      <c r="C48" s="177" t="s">
        <v>291</v>
      </c>
      <c r="D48" s="177" t="s">
        <v>290</v>
      </c>
      <c r="E48" s="177" t="s">
        <v>289</v>
      </c>
      <c r="F48" s="177" t="s">
        <v>8</v>
      </c>
      <c r="G48" s="177" t="s">
        <v>886</v>
      </c>
      <c r="H48" s="177" t="s">
        <v>15</v>
      </c>
      <c r="I48" s="191">
        <v>34397</v>
      </c>
      <c r="J48" s="177">
        <v>7869235618</v>
      </c>
      <c r="K48" s="182">
        <v>44849</v>
      </c>
      <c r="L48" s="192">
        <v>15</v>
      </c>
      <c r="M48" s="192">
        <v>10</v>
      </c>
      <c r="N48" s="192">
        <v>22</v>
      </c>
      <c r="O48" s="183">
        <v>948532728176</v>
      </c>
      <c r="P48" s="190" t="s">
        <v>480</v>
      </c>
      <c r="Q48" s="190" t="s">
        <v>495</v>
      </c>
      <c r="R48" s="190" t="s">
        <v>568</v>
      </c>
      <c r="S48" s="198"/>
      <c r="T48" s="184" t="s">
        <v>709</v>
      </c>
      <c r="U48" s="184" t="s">
        <v>899</v>
      </c>
      <c r="V48" s="184" t="s">
        <v>891</v>
      </c>
    </row>
    <row r="49" spans="1:22" ht="28.5" customHeight="1" x14ac:dyDescent="0.25">
      <c r="A49" s="177">
        <v>46</v>
      </c>
      <c r="B49" s="177">
        <v>1543</v>
      </c>
      <c r="C49" s="177" t="s">
        <v>122</v>
      </c>
      <c r="D49" s="177" t="s">
        <v>121</v>
      </c>
      <c r="E49" s="177" t="s">
        <v>120</v>
      </c>
      <c r="F49" s="177" t="s">
        <v>49</v>
      </c>
      <c r="G49" s="177"/>
      <c r="H49" s="177" t="s">
        <v>48</v>
      </c>
      <c r="I49" s="191">
        <v>36399</v>
      </c>
      <c r="J49" s="177">
        <v>9602217778</v>
      </c>
      <c r="K49" s="182">
        <v>44849</v>
      </c>
      <c r="L49" s="192">
        <v>15</v>
      </c>
      <c r="M49" s="192">
        <v>10</v>
      </c>
      <c r="N49" s="192">
        <v>22</v>
      </c>
      <c r="O49" s="183">
        <v>876582998037</v>
      </c>
      <c r="P49" s="190" t="s">
        <v>480</v>
      </c>
      <c r="Q49" s="190" t="s">
        <v>500</v>
      </c>
      <c r="R49" s="190" t="s">
        <v>496</v>
      </c>
      <c r="S49" s="198"/>
      <c r="T49" s="184" t="s">
        <v>537</v>
      </c>
      <c r="U49" s="184" t="s">
        <v>923</v>
      </c>
      <c r="V49" s="184" t="s">
        <v>957</v>
      </c>
    </row>
    <row r="50" spans="1:22" ht="38.25" customHeight="1" x14ac:dyDescent="0.25">
      <c r="A50" s="177">
        <v>47</v>
      </c>
      <c r="B50" s="177">
        <v>1544</v>
      </c>
      <c r="C50" s="177" t="s">
        <v>273</v>
      </c>
      <c r="D50" s="177" t="s">
        <v>272</v>
      </c>
      <c r="E50" s="177" t="s">
        <v>271</v>
      </c>
      <c r="F50" s="177" t="s">
        <v>49</v>
      </c>
      <c r="G50" s="177"/>
      <c r="H50" s="177" t="s">
        <v>15</v>
      </c>
      <c r="I50" s="191">
        <v>37600</v>
      </c>
      <c r="J50" s="177">
        <v>9660414128</v>
      </c>
      <c r="K50" s="182">
        <v>44849</v>
      </c>
      <c r="L50" s="192">
        <v>15</v>
      </c>
      <c r="M50" s="192">
        <v>10</v>
      </c>
      <c r="N50" s="192">
        <v>22</v>
      </c>
      <c r="O50" s="183">
        <v>618692577787</v>
      </c>
      <c r="P50" s="190" t="s">
        <v>480</v>
      </c>
      <c r="Q50" s="190" t="s">
        <v>478</v>
      </c>
      <c r="R50" s="190" t="s">
        <v>479</v>
      </c>
      <c r="S50" s="198"/>
      <c r="T50" s="184" t="s">
        <v>545</v>
      </c>
      <c r="U50" s="184" t="s">
        <v>938</v>
      </c>
      <c r="V50" s="184" t="s">
        <v>891</v>
      </c>
    </row>
    <row r="51" spans="1:22" ht="36.75" customHeight="1" x14ac:dyDescent="0.25">
      <c r="A51" s="177">
        <v>48</v>
      </c>
      <c r="B51" s="177">
        <v>1545</v>
      </c>
      <c r="C51" s="177" t="s">
        <v>241</v>
      </c>
      <c r="D51" s="177" t="s">
        <v>240</v>
      </c>
      <c r="E51" s="177" t="s">
        <v>239</v>
      </c>
      <c r="F51" s="177" t="s">
        <v>17</v>
      </c>
      <c r="G51" s="177"/>
      <c r="H51" s="177" t="s">
        <v>15</v>
      </c>
      <c r="I51" s="191">
        <v>31051</v>
      </c>
      <c r="J51" s="177">
        <v>9829319843</v>
      </c>
      <c r="K51" s="182">
        <v>44849</v>
      </c>
      <c r="L51" s="192">
        <v>15</v>
      </c>
      <c r="M51" s="192">
        <v>10</v>
      </c>
      <c r="N51" s="192">
        <v>22</v>
      </c>
      <c r="O51" s="183">
        <v>414463415744</v>
      </c>
      <c r="P51" s="190" t="s">
        <v>480</v>
      </c>
      <c r="Q51" s="190" t="s">
        <v>478</v>
      </c>
      <c r="R51" s="190" t="s">
        <v>479</v>
      </c>
      <c r="S51" s="190" t="s">
        <v>480</v>
      </c>
      <c r="T51" s="184" t="s">
        <v>680</v>
      </c>
      <c r="U51" s="184" t="s">
        <v>960</v>
      </c>
      <c r="V51" s="184" t="s">
        <v>891</v>
      </c>
    </row>
    <row r="52" spans="1:22" ht="29.25" customHeight="1" x14ac:dyDescent="0.25">
      <c r="A52" s="177">
        <v>49</v>
      </c>
      <c r="B52" s="177">
        <v>1546</v>
      </c>
      <c r="C52" s="177" t="s">
        <v>263</v>
      </c>
      <c r="D52" s="177" t="s">
        <v>187</v>
      </c>
      <c r="E52" s="177" t="s">
        <v>262</v>
      </c>
      <c r="F52" s="177" t="s">
        <v>261</v>
      </c>
      <c r="G52" s="177"/>
      <c r="H52" s="177" t="s">
        <v>15</v>
      </c>
      <c r="I52" s="191">
        <v>37067</v>
      </c>
      <c r="J52" s="177">
        <v>9799965463</v>
      </c>
      <c r="K52" s="182">
        <v>44851</v>
      </c>
      <c r="L52" s="192">
        <v>17</v>
      </c>
      <c r="M52" s="192">
        <v>10</v>
      </c>
      <c r="N52" s="192">
        <v>22</v>
      </c>
      <c r="O52" s="183">
        <v>468602049218</v>
      </c>
      <c r="P52" s="190" t="s">
        <v>480</v>
      </c>
      <c r="Q52" s="190" t="s">
        <v>479</v>
      </c>
      <c r="R52" s="190" t="s">
        <v>581</v>
      </c>
      <c r="S52" s="198"/>
      <c r="T52" s="184" t="s">
        <v>696</v>
      </c>
      <c r="U52" s="184" t="s">
        <v>899</v>
      </c>
      <c r="V52" s="184" t="s">
        <v>891</v>
      </c>
    </row>
    <row r="53" spans="1:22" ht="48.75" customHeight="1" x14ac:dyDescent="0.25">
      <c r="A53" s="177">
        <v>50</v>
      </c>
      <c r="B53" s="177">
        <v>1547</v>
      </c>
      <c r="C53" s="177" t="s">
        <v>165</v>
      </c>
      <c r="D53" s="177" t="s">
        <v>164</v>
      </c>
      <c r="E53" s="177" t="s">
        <v>163</v>
      </c>
      <c r="F53" s="177" t="s">
        <v>37</v>
      </c>
      <c r="G53" s="177"/>
      <c r="H53" s="177" t="s">
        <v>36</v>
      </c>
      <c r="I53" s="191">
        <v>36540</v>
      </c>
      <c r="J53" s="177">
        <v>8949341357</v>
      </c>
      <c r="K53" s="182">
        <v>44851</v>
      </c>
      <c r="L53" s="192">
        <v>17</v>
      </c>
      <c r="M53" s="192">
        <v>10</v>
      </c>
      <c r="N53" s="192">
        <v>22</v>
      </c>
      <c r="O53" s="183">
        <v>577221831145</v>
      </c>
      <c r="P53" s="190" t="s">
        <v>480</v>
      </c>
      <c r="Q53" s="190" t="s">
        <v>478</v>
      </c>
      <c r="R53" s="190" t="s">
        <v>479</v>
      </c>
      <c r="S53" s="198"/>
      <c r="T53" s="184" t="s">
        <v>698</v>
      </c>
      <c r="U53" s="184" t="s">
        <v>900</v>
      </c>
      <c r="V53" s="184" t="s">
        <v>897</v>
      </c>
    </row>
    <row r="54" spans="1:22" ht="36" customHeight="1" x14ac:dyDescent="0.25">
      <c r="A54" s="177">
        <v>51</v>
      </c>
      <c r="B54" s="177">
        <v>1548</v>
      </c>
      <c r="C54" s="177" t="s">
        <v>131</v>
      </c>
      <c r="D54" s="177" t="s">
        <v>130</v>
      </c>
      <c r="E54" s="177" t="s">
        <v>129</v>
      </c>
      <c r="F54" s="177" t="s">
        <v>2</v>
      </c>
      <c r="G54" s="177"/>
      <c r="H54" s="177" t="s">
        <v>1</v>
      </c>
      <c r="I54" s="191">
        <v>36928</v>
      </c>
      <c r="J54" s="177">
        <v>7877166624</v>
      </c>
      <c r="K54" s="182">
        <v>44851</v>
      </c>
      <c r="L54" s="192">
        <v>17</v>
      </c>
      <c r="M54" s="192">
        <v>10</v>
      </c>
      <c r="N54" s="192">
        <v>22</v>
      </c>
      <c r="O54" s="183">
        <v>986082173865</v>
      </c>
      <c r="P54" s="190" t="s">
        <v>478</v>
      </c>
      <c r="Q54" s="190" t="s">
        <v>495</v>
      </c>
      <c r="R54" s="190" t="s">
        <v>479</v>
      </c>
      <c r="S54" s="198"/>
      <c r="T54" s="184" t="s">
        <v>683</v>
      </c>
      <c r="U54" s="184" t="s">
        <v>892</v>
      </c>
      <c r="V54" s="184" t="s">
        <v>891</v>
      </c>
    </row>
    <row r="55" spans="1:22" ht="36" customHeight="1" x14ac:dyDescent="0.25">
      <c r="A55" s="177">
        <v>52</v>
      </c>
      <c r="B55" s="177">
        <v>1549</v>
      </c>
      <c r="C55" s="177" t="s">
        <v>97</v>
      </c>
      <c r="D55" s="177" t="s">
        <v>96</v>
      </c>
      <c r="E55" s="177" t="s">
        <v>95</v>
      </c>
      <c r="F55" s="177" t="s">
        <v>17</v>
      </c>
      <c r="G55" s="177"/>
      <c r="H55" s="177" t="s">
        <v>15</v>
      </c>
      <c r="I55" s="191">
        <v>36821</v>
      </c>
      <c r="J55" s="177">
        <v>9982082063</v>
      </c>
      <c r="K55" s="182">
        <v>44851</v>
      </c>
      <c r="L55" s="192">
        <v>17</v>
      </c>
      <c r="M55" s="192">
        <v>10</v>
      </c>
      <c r="N55" s="192">
        <v>22</v>
      </c>
      <c r="O55" s="183">
        <v>830443077561</v>
      </c>
      <c r="P55" s="190" t="s">
        <v>483</v>
      </c>
      <c r="Q55" s="190" t="s">
        <v>484</v>
      </c>
      <c r="R55" s="190" t="s">
        <v>485</v>
      </c>
      <c r="S55" s="198"/>
      <c r="T55" s="184" t="s">
        <v>701</v>
      </c>
      <c r="U55" s="184" t="s">
        <v>911</v>
      </c>
      <c r="V55" s="184" t="s">
        <v>908</v>
      </c>
    </row>
    <row r="56" spans="1:22" ht="37.5" customHeight="1" x14ac:dyDescent="0.25">
      <c r="A56" s="177">
        <v>53</v>
      </c>
      <c r="B56" s="177">
        <v>1550</v>
      </c>
      <c r="C56" s="177" t="s">
        <v>11</v>
      </c>
      <c r="D56" s="177" t="s">
        <v>10</v>
      </c>
      <c r="E56" s="177" t="s">
        <v>9</v>
      </c>
      <c r="F56" s="177" t="s">
        <v>8</v>
      </c>
      <c r="G56" s="177"/>
      <c r="H56" s="177" t="s">
        <v>7</v>
      </c>
      <c r="I56" s="191">
        <v>35985</v>
      </c>
      <c r="J56" s="177">
        <v>7412881060</v>
      </c>
      <c r="K56" s="182">
        <v>44851</v>
      </c>
      <c r="L56" s="192">
        <v>17</v>
      </c>
      <c r="M56" s="192">
        <v>10</v>
      </c>
      <c r="N56" s="192">
        <v>22</v>
      </c>
      <c r="O56" s="183">
        <v>754471656820</v>
      </c>
      <c r="P56" s="177" t="s">
        <v>722</v>
      </c>
      <c r="Q56" s="177" t="s">
        <v>722</v>
      </c>
      <c r="R56" s="177" t="s">
        <v>722</v>
      </c>
      <c r="S56" s="177" t="s">
        <v>947</v>
      </c>
      <c r="T56" s="184" t="s">
        <v>697</v>
      </c>
      <c r="U56" s="184" t="s">
        <v>959</v>
      </c>
      <c r="V56" s="184" t="s">
        <v>891</v>
      </c>
    </row>
    <row r="57" spans="1:22" ht="36" customHeight="1" x14ac:dyDescent="0.25">
      <c r="A57" s="177">
        <v>54</v>
      </c>
      <c r="B57" s="177">
        <v>1551</v>
      </c>
      <c r="C57" s="177" t="s">
        <v>247</v>
      </c>
      <c r="D57" s="177" t="s">
        <v>246</v>
      </c>
      <c r="E57" s="177" t="s">
        <v>245</v>
      </c>
      <c r="F57" s="177" t="s">
        <v>32</v>
      </c>
      <c r="G57" s="177"/>
      <c r="H57" s="177" t="s">
        <v>15</v>
      </c>
      <c r="I57" s="191">
        <v>37472</v>
      </c>
      <c r="J57" s="177">
        <v>8949915240</v>
      </c>
      <c r="K57" s="182">
        <v>44851</v>
      </c>
      <c r="L57" s="192">
        <v>17</v>
      </c>
      <c r="M57" s="192">
        <v>10</v>
      </c>
      <c r="N57" s="192">
        <v>22</v>
      </c>
      <c r="O57" s="183">
        <v>524858793881</v>
      </c>
      <c r="P57" s="190" t="s">
        <v>458</v>
      </c>
      <c r="Q57" s="190" t="s">
        <v>459</v>
      </c>
      <c r="R57" s="190" t="s">
        <v>460</v>
      </c>
      <c r="S57" s="198"/>
      <c r="T57" s="184" t="s">
        <v>699</v>
      </c>
      <c r="U57" s="184" t="s">
        <v>933</v>
      </c>
      <c r="V57" s="184" t="s">
        <v>891</v>
      </c>
    </row>
    <row r="58" spans="1:22" ht="38.25" customHeight="1" x14ac:dyDescent="0.25">
      <c r="A58" s="177">
        <v>55</v>
      </c>
      <c r="B58" s="177">
        <v>1552</v>
      </c>
      <c r="C58" s="177" t="s">
        <v>170</v>
      </c>
      <c r="D58" s="177" t="s">
        <v>169</v>
      </c>
      <c r="E58" s="177" t="s">
        <v>168</v>
      </c>
      <c r="F58" s="177" t="s">
        <v>32</v>
      </c>
      <c r="G58" s="177"/>
      <c r="H58" s="177" t="s">
        <v>31</v>
      </c>
      <c r="I58" s="191">
        <v>36656</v>
      </c>
      <c r="J58" s="177">
        <v>7023713069</v>
      </c>
      <c r="K58" s="182">
        <v>44852</v>
      </c>
      <c r="L58" s="192">
        <v>18</v>
      </c>
      <c r="M58" s="192">
        <v>10</v>
      </c>
      <c r="N58" s="192">
        <v>22</v>
      </c>
      <c r="O58" s="183">
        <v>538452717506</v>
      </c>
      <c r="P58" s="190" t="s">
        <v>480</v>
      </c>
      <c r="Q58" s="190" t="s">
        <v>576</v>
      </c>
      <c r="R58" s="190" t="s">
        <v>496</v>
      </c>
      <c r="S58" s="198"/>
      <c r="T58" s="184" t="s">
        <v>958</v>
      </c>
      <c r="U58" s="184" t="s">
        <v>899</v>
      </c>
      <c r="V58" s="184" t="s">
        <v>891</v>
      </c>
    </row>
    <row r="59" spans="1:22" ht="30.75" customHeight="1" x14ac:dyDescent="0.25">
      <c r="A59" s="177">
        <v>56</v>
      </c>
      <c r="B59" s="177">
        <v>1553</v>
      </c>
      <c r="C59" s="177" t="s">
        <v>280</v>
      </c>
      <c r="D59" s="177" t="s">
        <v>275</v>
      </c>
      <c r="E59" s="177" t="s">
        <v>279</v>
      </c>
      <c r="F59" s="177" t="s">
        <v>49</v>
      </c>
      <c r="G59" s="177"/>
      <c r="H59" s="177" t="s">
        <v>15</v>
      </c>
      <c r="I59" s="191">
        <v>36255</v>
      </c>
      <c r="J59" s="177">
        <v>9649203023</v>
      </c>
      <c r="K59" s="182">
        <v>44852</v>
      </c>
      <c r="L59" s="192">
        <v>18</v>
      </c>
      <c r="M59" s="192">
        <v>10</v>
      </c>
      <c r="N59" s="192">
        <v>22</v>
      </c>
      <c r="O59" s="183">
        <v>434602444915</v>
      </c>
      <c r="P59" s="190" t="s">
        <v>480</v>
      </c>
      <c r="Q59" s="190" t="s">
        <v>478</v>
      </c>
      <c r="R59" s="190" t="s">
        <v>479</v>
      </c>
      <c r="S59" s="198"/>
      <c r="T59" s="184" t="s">
        <v>690</v>
      </c>
      <c r="U59" s="184" t="s">
        <v>916</v>
      </c>
      <c r="V59" s="184" t="s">
        <v>891</v>
      </c>
    </row>
    <row r="60" spans="1:22" ht="39" customHeight="1" x14ac:dyDescent="0.25">
      <c r="A60" s="177">
        <v>57</v>
      </c>
      <c r="B60" s="177">
        <v>1554</v>
      </c>
      <c r="C60" s="177" t="s">
        <v>283</v>
      </c>
      <c r="D60" s="177" t="s">
        <v>282</v>
      </c>
      <c r="E60" s="177" t="s">
        <v>281</v>
      </c>
      <c r="F60" s="177" t="s">
        <v>49</v>
      </c>
      <c r="G60" s="177"/>
      <c r="H60" s="177" t="s">
        <v>15</v>
      </c>
      <c r="I60" s="191">
        <v>36896</v>
      </c>
      <c r="J60" s="177">
        <v>8209801275</v>
      </c>
      <c r="K60" s="182">
        <v>44852</v>
      </c>
      <c r="L60" s="192">
        <v>18</v>
      </c>
      <c r="M60" s="192">
        <v>10</v>
      </c>
      <c r="N60" s="192">
        <v>22</v>
      </c>
      <c r="O60" s="183">
        <v>566920415526</v>
      </c>
      <c r="P60" s="190" t="s">
        <v>480</v>
      </c>
      <c r="Q60" s="190" t="s">
        <v>478</v>
      </c>
      <c r="R60" s="190" t="s">
        <v>479</v>
      </c>
      <c r="S60" s="198"/>
      <c r="T60" s="184" t="s">
        <v>682</v>
      </c>
      <c r="U60" s="184" t="s">
        <v>933</v>
      </c>
      <c r="V60" s="184" t="s">
        <v>891</v>
      </c>
    </row>
    <row r="61" spans="1:22" ht="30" customHeight="1" x14ac:dyDescent="0.25">
      <c r="A61" s="177">
        <v>58</v>
      </c>
      <c r="B61" s="177">
        <v>1555</v>
      </c>
      <c r="C61" s="177" t="s">
        <v>91</v>
      </c>
      <c r="D61" s="177" t="s">
        <v>90</v>
      </c>
      <c r="E61" s="177" t="s">
        <v>89</v>
      </c>
      <c r="F61" s="177" t="s">
        <v>2</v>
      </c>
      <c r="G61" s="177"/>
      <c r="H61" s="177" t="s">
        <v>15</v>
      </c>
      <c r="I61" s="191">
        <v>36383</v>
      </c>
      <c r="J61" s="177">
        <v>7976534944</v>
      </c>
      <c r="K61" s="182">
        <v>44853</v>
      </c>
      <c r="L61" s="192">
        <v>19</v>
      </c>
      <c r="M61" s="192">
        <v>10</v>
      </c>
      <c r="N61" s="192">
        <v>22</v>
      </c>
      <c r="O61" s="183">
        <v>597895181465</v>
      </c>
      <c r="P61" s="190" t="s">
        <v>484</v>
      </c>
      <c r="Q61" s="190" t="s">
        <v>489</v>
      </c>
      <c r="R61" s="190" t="s">
        <v>490</v>
      </c>
      <c r="S61" s="198"/>
      <c r="T61" s="184" t="s">
        <v>691</v>
      </c>
      <c r="U61" s="184" t="s">
        <v>896</v>
      </c>
      <c r="V61" s="184" t="s">
        <v>891</v>
      </c>
    </row>
    <row r="62" spans="1:22" ht="27" customHeight="1" x14ac:dyDescent="0.25">
      <c r="A62" s="177">
        <v>59</v>
      </c>
      <c r="B62" s="177">
        <v>1556</v>
      </c>
      <c r="C62" s="177" t="s">
        <v>276</v>
      </c>
      <c r="D62" s="177" t="s">
        <v>275</v>
      </c>
      <c r="E62" s="177" t="s">
        <v>274</v>
      </c>
      <c r="F62" s="177" t="s">
        <v>17</v>
      </c>
      <c r="G62" s="177"/>
      <c r="H62" s="177" t="s">
        <v>15</v>
      </c>
      <c r="I62" s="191">
        <v>33667</v>
      </c>
      <c r="J62" s="177">
        <v>7357111547</v>
      </c>
      <c r="K62" s="182">
        <v>44853</v>
      </c>
      <c r="L62" s="192">
        <v>19</v>
      </c>
      <c r="M62" s="192">
        <v>10</v>
      </c>
      <c r="N62" s="192">
        <v>22</v>
      </c>
      <c r="O62" s="183">
        <v>555715909557</v>
      </c>
      <c r="P62" s="190" t="s">
        <v>517</v>
      </c>
      <c r="Q62" s="190" t="s">
        <v>478</v>
      </c>
      <c r="R62" s="190" t="s">
        <v>479</v>
      </c>
      <c r="S62" s="198"/>
      <c r="T62" s="184" t="s">
        <v>692</v>
      </c>
      <c r="U62" s="184" t="s">
        <v>921</v>
      </c>
      <c r="V62" s="184" t="s">
        <v>891</v>
      </c>
    </row>
    <row r="63" spans="1:22" ht="37.5" customHeight="1" x14ac:dyDescent="0.25">
      <c r="A63" s="177">
        <v>60</v>
      </c>
      <c r="B63" s="177">
        <v>1557</v>
      </c>
      <c r="C63" s="177" t="s">
        <v>125</v>
      </c>
      <c r="D63" s="177" t="s">
        <v>124</v>
      </c>
      <c r="E63" s="177" t="s">
        <v>123</v>
      </c>
      <c r="F63" s="177" t="s">
        <v>49</v>
      </c>
      <c r="G63" s="177"/>
      <c r="H63" s="177" t="s">
        <v>48</v>
      </c>
      <c r="I63" s="191">
        <v>36347</v>
      </c>
      <c r="J63" s="177">
        <v>9351557300</v>
      </c>
      <c r="K63" s="182">
        <v>44854</v>
      </c>
      <c r="L63" s="192">
        <v>20</v>
      </c>
      <c r="M63" s="192">
        <v>10</v>
      </c>
      <c r="N63" s="192">
        <v>22</v>
      </c>
      <c r="O63" s="183">
        <v>536574107048</v>
      </c>
      <c r="P63" s="190" t="s">
        <v>527</v>
      </c>
      <c r="Q63" s="190" t="s">
        <v>495</v>
      </c>
      <c r="R63" s="190" t="s">
        <v>500</v>
      </c>
      <c r="S63" s="190" t="s">
        <v>527</v>
      </c>
      <c r="T63" s="184" t="s">
        <v>684</v>
      </c>
      <c r="U63" s="184" t="s">
        <v>918</v>
      </c>
      <c r="V63" s="184" t="s">
        <v>917</v>
      </c>
    </row>
    <row r="64" spans="1:22" ht="37.5" customHeight="1" x14ac:dyDescent="0.25">
      <c r="A64" s="177">
        <v>61</v>
      </c>
      <c r="B64" s="177">
        <v>1558</v>
      </c>
      <c r="C64" s="177" t="s">
        <v>209</v>
      </c>
      <c r="D64" s="177" t="s">
        <v>208</v>
      </c>
      <c r="E64" s="177" t="s">
        <v>207</v>
      </c>
      <c r="F64" s="177" t="s">
        <v>8</v>
      </c>
      <c r="G64" s="177"/>
      <c r="H64" s="177" t="s">
        <v>7</v>
      </c>
      <c r="I64" s="191">
        <v>36342</v>
      </c>
      <c r="J64" s="177">
        <v>9057269947</v>
      </c>
      <c r="K64" s="182">
        <v>44854</v>
      </c>
      <c r="L64" s="192">
        <v>20</v>
      </c>
      <c r="M64" s="192">
        <v>10</v>
      </c>
      <c r="N64" s="192">
        <v>22</v>
      </c>
      <c r="O64" s="183">
        <v>769088277840</v>
      </c>
      <c r="P64" s="190" t="s">
        <v>480</v>
      </c>
      <c r="Q64" s="190" t="s">
        <v>479</v>
      </c>
      <c r="R64" s="190" t="s">
        <v>555</v>
      </c>
      <c r="S64" s="198"/>
      <c r="T64" s="184" t="s">
        <v>694</v>
      </c>
      <c r="U64" s="184" t="s">
        <v>925</v>
      </c>
      <c r="V64" s="184" t="s">
        <v>891</v>
      </c>
    </row>
    <row r="65" spans="1:22" ht="37.5" customHeight="1" x14ac:dyDescent="0.25">
      <c r="A65" s="177">
        <v>62</v>
      </c>
      <c r="B65" s="177">
        <v>1559</v>
      </c>
      <c r="C65" s="177" t="s">
        <v>227</v>
      </c>
      <c r="D65" s="177" t="s">
        <v>226</v>
      </c>
      <c r="E65" s="177" t="s">
        <v>225</v>
      </c>
      <c r="F65" s="177" t="s">
        <v>49</v>
      </c>
      <c r="G65" s="177"/>
      <c r="H65" s="177" t="s">
        <v>15</v>
      </c>
      <c r="I65" s="191">
        <v>36047</v>
      </c>
      <c r="J65" s="177">
        <v>8000544587</v>
      </c>
      <c r="K65" s="182">
        <v>44854</v>
      </c>
      <c r="L65" s="192">
        <v>20</v>
      </c>
      <c r="M65" s="192">
        <v>10</v>
      </c>
      <c r="N65" s="192">
        <v>22</v>
      </c>
      <c r="O65" s="183">
        <v>256481513458</v>
      </c>
      <c r="P65" s="190" t="s">
        <v>478</v>
      </c>
      <c r="Q65" s="190" t="s">
        <v>479</v>
      </c>
      <c r="R65" s="190" t="s">
        <v>555</v>
      </c>
      <c r="S65" s="190" t="s">
        <v>479</v>
      </c>
      <c r="T65" s="184" t="s">
        <v>693</v>
      </c>
      <c r="U65" s="184" t="s">
        <v>916</v>
      </c>
      <c r="V65" s="184" t="s">
        <v>891</v>
      </c>
    </row>
    <row r="66" spans="1:22" ht="39" customHeight="1" x14ac:dyDescent="0.25">
      <c r="A66" s="177">
        <v>63</v>
      </c>
      <c r="B66" s="177">
        <v>1560</v>
      </c>
      <c r="C66" s="177" t="s">
        <v>139</v>
      </c>
      <c r="D66" s="177" t="s">
        <v>138</v>
      </c>
      <c r="E66" s="177" t="s">
        <v>137</v>
      </c>
      <c r="F66" s="177" t="s">
        <v>49</v>
      </c>
      <c r="G66" s="177"/>
      <c r="H66" s="177" t="s">
        <v>48</v>
      </c>
      <c r="I66" s="191">
        <v>36781</v>
      </c>
      <c r="J66" s="177">
        <v>9664422951</v>
      </c>
      <c r="K66" s="182">
        <v>44855</v>
      </c>
      <c r="L66" s="192">
        <v>21</v>
      </c>
      <c r="M66" s="192">
        <v>10</v>
      </c>
      <c r="N66" s="192">
        <v>22</v>
      </c>
      <c r="O66" s="183">
        <v>268284810309</v>
      </c>
      <c r="P66" s="190" t="s">
        <v>591</v>
      </c>
      <c r="Q66" s="190" t="s">
        <v>592</v>
      </c>
      <c r="R66" s="190" t="s">
        <v>496</v>
      </c>
      <c r="S66" s="198"/>
      <c r="T66" s="184" t="s">
        <v>728</v>
      </c>
      <c r="U66" s="184" t="s">
        <v>923</v>
      </c>
      <c r="V66" s="184" t="s">
        <v>917</v>
      </c>
    </row>
    <row r="67" spans="1:22" ht="35.25" customHeight="1" x14ac:dyDescent="0.25">
      <c r="A67" s="177">
        <v>64</v>
      </c>
      <c r="B67" s="177">
        <v>1561</v>
      </c>
      <c r="C67" s="177" t="s">
        <v>260</v>
      </c>
      <c r="D67" s="177" t="s">
        <v>259</v>
      </c>
      <c r="E67" s="177" t="s">
        <v>258</v>
      </c>
      <c r="F67" s="177" t="s">
        <v>49</v>
      </c>
      <c r="G67" s="177"/>
      <c r="H67" s="177" t="s">
        <v>15</v>
      </c>
      <c r="I67" s="191">
        <v>36521</v>
      </c>
      <c r="J67" s="177">
        <v>8764026850</v>
      </c>
      <c r="K67" s="182">
        <v>44862</v>
      </c>
      <c r="L67" s="192">
        <v>28</v>
      </c>
      <c r="M67" s="192">
        <v>10</v>
      </c>
      <c r="N67" s="192">
        <v>22</v>
      </c>
      <c r="O67" s="183">
        <v>915294924514</v>
      </c>
      <c r="P67" s="190" t="s">
        <v>480</v>
      </c>
      <c r="Q67" s="190" t="s">
        <v>500</v>
      </c>
      <c r="R67" s="190" t="s">
        <v>496</v>
      </c>
      <c r="S67" s="190" t="s">
        <v>946</v>
      </c>
      <c r="T67" s="184" t="s">
        <v>687</v>
      </c>
      <c r="U67" s="184" t="s">
        <v>892</v>
      </c>
      <c r="V67" s="184" t="s">
        <v>891</v>
      </c>
    </row>
    <row r="68" spans="1:22" ht="38.25" customHeight="1" x14ac:dyDescent="0.25">
      <c r="A68" s="177">
        <v>65</v>
      </c>
      <c r="B68" s="177">
        <v>1562</v>
      </c>
      <c r="C68" s="177" t="s">
        <v>884</v>
      </c>
      <c r="D68" s="177" t="s">
        <v>252</v>
      </c>
      <c r="E68" s="177" t="s">
        <v>251</v>
      </c>
      <c r="F68" s="177" t="s">
        <v>17</v>
      </c>
      <c r="G68" s="177" t="s">
        <v>887</v>
      </c>
      <c r="H68" s="177" t="s">
        <v>15</v>
      </c>
      <c r="I68" s="191">
        <v>35049</v>
      </c>
      <c r="J68" s="177">
        <v>9413982755</v>
      </c>
      <c r="K68" s="182">
        <v>44865</v>
      </c>
      <c r="L68" s="192">
        <v>31</v>
      </c>
      <c r="M68" s="192">
        <v>10</v>
      </c>
      <c r="N68" s="192">
        <v>22</v>
      </c>
      <c r="O68" s="183">
        <v>486338061331</v>
      </c>
      <c r="P68" s="190" t="s">
        <v>480</v>
      </c>
      <c r="Q68" s="190" t="s">
        <v>478</v>
      </c>
      <c r="R68" s="190" t="s">
        <v>496</v>
      </c>
      <c r="S68" s="198"/>
      <c r="T68" s="184" t="s">
        <v>703</v>
      </c>
      <c r="U68" s="184" t="s">
        <v>892</v>
      </c>
      <c r="V68" s="184" t="s">
        <v>891</v>
      </c>
    </row>
    <row r="69" spans="1:22" ht="30.75" customHeight="1" x14ac:dyDescent="0.25">
      <c r="A69" s="177">
        <v>66</v>
      </c>
      <c r="B69" s="177">
        <v>1563</v>
      </c>
      <c r="C69" s="177" t="s">
        <v>197</v>
      </c>
      <c r="D69" s="177" t="s">
        <v>196</v>
      </c>
      <c r="E69" s="177" t="s">
        <v>195</v>
      </c>
      <c r="F69" s="177" t="s">
        <v>8</v>
      </c>
      <c r="G69" s="177"/>
      <c r="H69" s="177" t="s">
        <v>7</v>
      </c>
      <c r="I69" s="191">
        <v>37330</v>
      </c>
      <c r="J69" s="177">
        <v>9602929982</v>
      </c>
      <c r="K69" s="182">
        <v>44865</v>
      </c>
      <c r="L69" s="192">
        <v>31</v>
      </c>
      <c r="M69" s="192">
        <v>10</v>
      </c>
      <c r="N69" s="192">
        <v>22</v>
      </c>
      <c r="O69" s="183">
        <v>249446304589</v>
      </c>
      <c r="P69" s="190" t="s">
        <v>480</v>
      </c>
      <c r="Q69" s="190" t="s">
        <v>478</v>
      </c>
      <c r="R69" s="190" t="s">
        <v>496</v>
      </c>
      <c r="S69" s="198"/>
      <c r="T69" s="184" t="s">
        <v>706</v>
      </c>
      <c r="U69" s="184" t="s">
        <v>916</v>
      </c>
      <c r="V69" s="184" t="s">
        <v>891</v>
      </c>
    </row>
    <row r="70" spans="1:22" ht="36" customHeight="1" x14ac:dyDescent="0.25">
      <c r="A70" s="177">
        <v>67</v>
      </c>
      <c r="B70" s="177">
        <v>1564</v>
      </c>
      <c r="C70" s="177" t="s">
        <v>101</v>
      </c>
      <c r="D70" s="177" t="s">
        <v>100</v>
      </c>
      <c r="E70" s="177" t="s">
        <v>99</v>
      </c>
      <c r="F70" s="177" t="s">
        <v>37</v>
      </c>
      <c r="G70" s="177"/>
      <c r="H70" s="177" t="s">
        <v>41</v>
      </c>
      <c r="I70" s="191">
        <v>35032</v>
      </c>
      <c r="J70" s="177">
        <v>9414617229</v>
      </c>
      <c r="K70" s="182">
        <v>44865</v>
      </c>
      <c r="L70" s="192">
        <v>31</v>
      </c>
      <c r="M70" s="192">
        <v>10</v>
      </c>
      <c r="N70" s="192">
        <v>22</v>
      </c>
      <c r="O70" s="183">
        <v>714246202509</v>
      </c>
      <c r="P70" s="190" t="s">
        <v>517</v>
      </c>
      <c r="Q70" s="190" t="s">
        <v>555</v>
      </c>
      <c r="R70" s="190" t="s">
        <v>500</v>
      </c>
      <c r="S70" s="198" t="s">
        <v>500</v>
      </c>
      <c r="T70" s="184" t="s">
        <v>688</v>
      </c>
      <c r="U70" s="184" t="s">
        <v>903</v>
      </c>
      <c r="V70" s="184" t="s">
        <v>945</v>
      </c>
    </row>
    <row r="71" spans="1:22" ht="39" customHeight="1" x14ac:dyDescent="0.25">
      <c r="A71" s="177">
        <v>68</v>
      </c>
      <c r="B71" s="177">
        <v>1565</v>
      </c>
      <c r="C71" s="177" t="s">
        <v>214</v>
      </c>
      <c r="D71" s="177" t="s">
        <v>213</v>
      </c>
      <c r="E71" s="177" t="s">
        <v>212</v>
      </c>
      <c r="F71" s="177" t="s">
        <v>8</v>
      </c>
      <c r="G71" s="177"/>
      <c r="H71" s="177" t="s">
        <v>7</v>
      </c>
      <c r="I71" s="191">
        <v>37300</v>
      </c>
      <c r="J71" s="177">
        <v>8005802732</v>
      </c>
      <c r="K71" s="182">
        <v>44865</v>
      </c>
      <c r="L71" s="193">
        <v>31</v>
      </c>
      <c r="M71" s="192">
        <v>10</v>
      </c>
      <c r="N71" s="192">
        <v>22</v>
      </c>
      <c r="O71" s="186">
        <v>705208660744</v>
      </c>
      <c r="P71" s="190" t="s">
        <v>480</v>
      </c>
      <c r="Q71" s="190" t="s">
        <v>500</v>
      </c>
      <c r="R71" s="190" t="s">
        <v>479</v>
      </c>
      <c r="S71" s="198"/>
      <c r="T71" s="184" t="s">
        <v>710</v>
      </c>
      <c r="U71" s="184" t="s">
        <v>932</v>
      </c>
      <c r="V71" s="184" t="s">
        <v>891</v>
      </c>
    </row>
    <row r="72" spans="1:22" ht="39" customHeight="1" x14ac:dyDescent="0.25">
      <c r="A72" s="177">
        <v>69</v>
      </c>
      <c r="B72" s="177">
        <v>1566</v>
      </c>
      <c r="C72" s="177" t="s">
        <v>82</v>
      </c>
      <c r="D72" s="177" t="s">
        <v>81</v>
      </c>
      <c r="E72" s="177" t="s">
        <v>80</v>
      </c>
      <c r="F72" s="177" t="s">
        <v>8</v>
      </c>
      <c r="G72" s="177" t="s">
        <v>886</v>
      </c>
      <c r="H72" s="177" t="s">
        <v>15</v>
      </c>
      <c r="I72" s="191">
        <v>37522</v>
      </c>
      <c r="J72" s="177">
        <v>9929940975</v>
      </c>
      <c r="K72" s="182">
        <v>44865</v>
      </c>
      <c r="L72" s="192">
        <v>31</v>
      </c>
      <c r="M72" s="192">
        <v>10</v>
      </c>
      <c r="N72" s="192">
        <v>22</v>
      </c>
      <c r="O72" s="183">
        <v>244485287968</v>
      </c>
      <c r="P72" s="190" t="s">
        <v>483</v>
      </c>
      <c r="Q72" s="200" t="s">
        <v>484</v>
      </c>
      <c r="R72" s="190" t="s">
        <v>485</v>
      </c>
      <c r="S72" s="198"/>
      <c r="T72" s="184" t="s">
        <v>702</v>
      </c>
      <c r="U72" s="184" t="s">
        <v>925</v>
      </c>
      <c r="V72" s="184" t="s">
        <v>891</v>
      </c>
    </row>
    <row r="73" spans="1:22" ht="39.75" customHeight="1" x14ac:dyDescent="0.25">
      <c r="A73" s="177">
        <v>70</v>
      </c>
      <c r="B73" s="177">
        <v>1567</v>
      </c>
      <c r="C73" s="177" t="s">
        <v>211</v>
      </c>
      <c r="D73" s="177" t="s">
        <v>210</v>
      </c>
      <c r="E73" s="177" t="s">
        <v>99</v>
      </c>
      <c r="F73" s="177" t="s">
        <v>8</v>
      </c>
      <c r="G73" s="177"/>
      <c r="H73" s="177" t="s">
        <v>7</v>
      </c>
      <c r="I73" s="191">
        <v>37080</v>
      </c>
      <c r="J73" s="177">
        <v>8000295443</v>
      </c>
      <c r="K73" s="182">
        <v>44865</v>
      </c>
      <c r="L73" s="192">
        <v>31</v>
      </c>
      <c r="M73" s="192">
        <v>10</v>
      </c>
      <c r="N73" s="192">
        <v>22</v>
      </c>
      <c r="O73" s="183">
        <v>654754874454</v>
      </c>
      <c r="P73" s="190" t="s">
        <v>480</v>
      </c>
      <c r="Q73" s="190" t="s">
        <v>500</v>
      </c>
      <c r="R73" s="190" t="s">
        <v>479</v>
      </c>
      <c r="S73" s="198"/>
      <c r="T73" s="184" t="s">
        <v>705</v>
      </c>
      <c r="U73" s="184" t="s">
        <v>918</v>
      </c>
      <c r="V73" s="184" t="s">
        <v>917</v>
      </c>
    </row>
    <row r="74" spans="1:22" ht="27.75" customHeight="1" x14ac:dyDescent="0.25">
      <c r="A74" s="177">
        <v>71</v>
      </c>
      <c r="B74" s="177">
        <v>1568</v>
      </c>
      <c r="C74" s="177" t="s">
        <v>409</v>
      </c>
      <c r="D74" s="177" t="s">
        <v>410</v>
      </c>
      <c r="E74" s="177" t="s">
        <v>411</v>
      </c>
      <c r="F74" s="177" t="s">
        <v>49</v>
      </c>
      <c r="G74" s="177"/>
      <c r="H74" s="177" t="s">
        <v>48</v>
      </c>
      <c r="I74" s="191">
        <v>36693</v>
      </c>
      <c r="J74" s="177">
        <v>7231003958</v>
      </c>
      <c r="K74" s="182">
        <v>44870</v>
      </c>
      <c r="L74" s="192">
        <v>5</v>
      </c>
      <c r="M74" s="192">
        <v>11</v>
      </c>
      <c r="N74" s="192">
        <v>22</v>
      </c>
      <c r="O74" s="183">
        <v>277136536247</v>
      </c>
      <c r="P74" s="190" t="s">
        <v>484</v>
      </c>
      <c r="Q74" s="190" t="s">
        <v>489</v>
      </c>
      <c r="R74" s="190" t="s">
        <v>490</v>
      </c>
      <c r="S74" s="198"/>
      <c r="T74" s="184" t="s">
        <v>648</v>
      </c>
      <c r="U74" s="184" t="s">
        <v>931</v>
      </c>
      <c r="V74" s="184" t="s">
        <v>891</v>
      </c>
    </row>
    <row r="75" spans="1:22" ht="37.5" customHeight="1" x14ac:dyDescent="0.25">
      <c r="A75" s="177">
        <v>72</v>
      </c>
      <c r="B75" s="177">
        <v>1569</v>
      </c>
      <c r="C75" s="177" t="s">
        <v>374</v>
      </c>
      <c r="D75" s="177" t="s">
        <v>375</v>
      </c>
      <c r="E75" s="177" t="s">
        <v>376</v>
      </c>
      <c r="F75" s="177" t="s">
        <v>49</v>
      </c>
      <c r="G75" s="177"/>
      <c r="H75" s="177" t="s">
        <v>48</v>
      </c>
      <c r="I75" s="191">
        <v>37090</v>
      </c>
      <c r="J75" s="177">
        <v>9252119044</v>
      </c>
      <c r="K75" s="182">
        <v>44872</v>
      </c>
      <c r="L75" s="192">
        <v>7</v>
      </c>
      <c r="M75" s="192">
        <v>11</v>
      </c>
      <c r="N75" s="192">
        <v>22</v>
      </c>
      <c r="O75" s="183">
        <v>894678267886</v>
      </c>
      <c r="P75" s="190" t="s">
        <v>527</v>
      </c>
      <c r="Q75" s="190" t="s">
        <v>517</v>
      </c>
      <c r="R75" s="190" t="s">
        <v>500</v>
      </c>
      <c r="S75" s="198"/>
      <c r="T75" s="184" t="s">
        <v>644</v>
      </c>
      <c r="U75" s="184" t="s">
        <v>892</v>
      </c>
      <c r="V75" s="184" t="s">
        <v>891</v>
      </c>
    </row>
    <row r="76" spans="1:22" ht="28.5" customHeight="1" x14ac:dyDescent="0.25">
      <c r="A76" s="177">
        <v>73</v>
      </c>
      <c r="B76" s="177">
        <v>1570</v>
      </c>
      <c r="C76" s="177" t="s">
        <v>380</v>
      </c>
      <c r="D76" s="177" t="s">
        <v>381</v>
      </c>
      <c r="E76" s="177" t="s">
        <v>382</v>
      </c>
      <c r="F76" s="177" t="s">
        <v>49</v>
      </c>
      <c r="G76" s="177"/>
      <c r="H76" s="177" t="s">
        <v>48</v>
      </c>
      <c r="I76" s="191">
        <v>35859</v>
      </c>
      <c r="J76" s="177">
        <v>7742476655</v>
      </c>
      <c r="K76" s="182">
        <v>44872</v>
      </c>
      <c r="L76" s="192">
        <v>7</v>
      </c>
      <c r="M76" s="192">
        <v>11</v>
      </c>
      <c r="N76" s="192">
        <v>22</v>
      </c>
      <c r="O76" s="183">
        <v>706224224211</v>
      </c>
      <c r="P76" s="190" t="s">
        <v>507</v>
      </c>
      <c r="Q76" s="190" t="s">
        <v>478</v>
      </c>
      <c r="R76" s="190" t="s">
        <v>479</v>
      </c>
      <c r="S76" s="198" t="s">
        <v>478</v>
      </c>
      <c r="T76" s="184" t="s">
        <v>643</v>
      </c>
      <c r="U76" s="184" t="s">
        <v>893</v>
      </c>
      <c r="V76" s="184" t="s">
        <v>894</v>
      </c>
    </row>
    <row r="77" spans="1:22" ht="38.25" customHeight="1" x14ac:dyDescent="0.25">
      <c r="A77" s="177">
        <v>74</v>
      </c>
      <c r="B77" s="177">
        <v>1571</v>
      </c>
      <c r="C77" s="177" t="s">
        <v>350</v>
      </c>
      <c r="D77" s="177" t="s">
        <v>351</v>
      </c>
      <c r="E77" s="177" t="s">
        <v>352</v>
      </c>
      <c r="F77" s="177" t="s">
        <v>8</v>
      </c>
      <c r="G77" s="177"/>
      <c r="H77" s="177" t="s">
        <v>7</v>
      </c>
      <c r="I77" s="191">
        <v>36223</v>
      </c>
      <c r="J77" s="177">
        <v>8306031102</v>
      </c>
      <c r="K77" s="182">
        <v>44872</v>
      </c>
      <c r="L77" s="192">
        <v>7</v>
      </c>
      <c r="M77" s="192">
        <v>11</v>
      </c>
      <c r="N77" s="192">
        <v>22</v>
      </c>
      <c r="O77" s="183">
        <v>710293848542</v>
      </c>
      <c r="P77" s="190" t="s">
        <v>480</v>
      </c>
      <c r="Q77" s="190" t="s">
        <v>478</v>
      </c>
      <c r="R77" s="190" t="s">
        <v>500</v>
      </c>
      <c r="S77" s="190" t="s">
        <v>478</v>
      </c>
      <c r="T77" s="184" t="s">
        <v>662</v>
      </c>
      <c r="U77" s="184" t="s">
        <v>918</v>
      </c>
      <c r="V77" s="184" t="s">
        <v>917</v>
      </c>
    </row>
    <row r="78" spans="1:22" ht="37.5" customHeight="1" x14ac:dyDescent="0.25">
      <c r="A78" s="177">
        <v>75</v>
      </c>
      <c r="B78" s="177">
        <v>1572</v>
      </c>
      <c r="C78" s="177" t="s">
        <v>355</v>
      </c>
      <c r="D78" s="177" t="s">
        <v>356</v>
      </c>
      <c r="E78" s="177" t="s">
        <v>357</v>
      </c>
      <c r="F78" s="177" t="s">
        <v>8</v>
      </c>
      <c r="G78" s="177"/>
      <c r="H78" s="177" t="s">
        <v>7</v>
      </c>
      <c r="I78" s="191">
        <v>36550</v>
      </c>
      <c r="J78" s="177">
        <v>8385064001</v>
      </c>
      <c r="K78" s="182">
        <v>44872</v>
      </c>
      <c r="L78" s="192">
        <v>7</v>
      </c>
      <c r="M78" s="192">
        <v>11</v>
      </c>
      <c r="N78" s="192">
        <v>22</v>
      </c>
      <c r="O78" s="183">
        <v>479552129362</v>
      </c>
      <c r="P78" s="190" t="s">
        <v>480</v>
      </c>
      <c r="Q78" s="190" t="s">
        <v>478</v>
      </c>
      <c r="R78" s="190" t="s">
        <v>479</v>
      </c>
      <c r="S78" s="190" t="s">
        <v>478</v>
      </c>
      <c r="T78" s="184" t="s">
        <v>645</v>
      </c>
      <c r="U78" s="184" t="s">
        <v>892</v>
      </c>
      <c r="V78" s="184" t="s">
        <v>891</v>
      </c>
    </row>
    <row r="79" spans="1:22" ht="26.25" customHeight="1" x14ac:dyDescent="0.25">
      <c r="A79" s="177">
        <v>76</v>
      </c>
      <c r="B79" s="177">
        <v>1573</v>
      </c>
      <c r="C79" s="177" t="s">
        <v>412</v>
      </c>
      <c r="D79" s="177" t="s">
        <v>413</v>
      </c>
      <c r="E79" s="177" t="s">
        <v>414</v>
      </c>
      <c r="F79" s="177" t="s">
        <v>2</v>
      </c>
      <c r="G79" s="177"/>
      <c r="H79" s="177" t="s">
        <v>1</v>
      </c>
      <c r="I79" s="191">
        <v>36608</v>
      </c>
      <c r="J79" s="177">
        <v>9166081338</v>
      </c>
      <c r="K79" s="182">
        <v>44872</v>
      </c>
      <c r="L79" s="192">
        <v>7</v>
      </c>
      <c r="M79" s="192">
        <v>11</v>
      </c>
      <c r="N79" s="192">
        <v>22</v>
      </c>
      <c r="O79" s="183">
        <v>305383780493</v>
      </c>
      <c r="P79" s="190" t="s">
        <v>484</v>
      </c>
      <c r="Q79" s="190" t="s">
        <v>489</v>
      </c>
      <c r="R79" s="190" t="s">
        <v>490</v>
      </c>
      <c r="S79" s="198"/>
      <c r="T79" s="184" t="s">
        <v>650</v>
      </c>
      <c r="U79" s="184" t="s">
        <v>918</v>
      </c>
      <c r="V79" s="184" t="s">
        <v>957</v>
      </c>
    </row>
    <row r="80" spans="1:22" ht="27" customHeight="1" x14ac:dyDescent="0.25">
      <c r="A80" s="177">
        <v>77</v>
      </c>
      <c r="B80" s="177">
        <v>1574</v>
      </c>
      <c r="C80" s="177" t="s">
        <v>418</v>
      </c>
      <c r="D80" s="177" t="s">
        <v>419</v>
      </c>
      <c r="E80" s="177" t="s">
        <v>420</v>
      </c>
      <c r="F80" s="177" t="s">
        <v>37</v>
      </c>
      <c r="G80" s="177"/>
      <c r="H80" s="177" t="s">
        <v>41</v>
      </c>
      <c r="I80" s="191">
        <v>37447</v>
      </c>
      <c r="J80" s="177">
        <v>9983142653</v>
      </c>
      <c r="K80" s="182">
        <v>44872</v>
      </c>
      <c r="L80" s="192">
        <v>7</v>
      </c>
      <c r="M80" s="192">
        <v>11</v>
      </c>
      <c r="N80" s="192">
        <v>22</v>
      </c>
      <c r="O80" s="183">
        <v>651120997693</v>
      </c>
      <c r="P80" s="190" t="s">
        <v>484</v>
      </c>
      <c r="Q80" s="190" t="s">
        <v>600</v>
      </c>
      <c r="R80" s="190" t="s">
        <v>485</v>
      </c>
      <c r="S80" s="198"/>
      <c r="T80" s="184" t="s">
        <v>727</v>
      </c>
      <c r="U80" s="184" t="s">
        <v>934</v>
      </c>
      <c r="V80" s="184" t="s">
        <v>891</v>
      </c>
    </row>
    <row r="81" spans="1:22" ht="48.75" customHeight="1" x14ac:dyDescent="0.25">
      <c r="A81" s="177">
        <v>78</v>
      </c>
      <c r="B81" s="177">
        <v>1575</v>
      </c>
      <c r="C81" s="177" t="s">
        <v>353</v>
      </c>
      <c r="D81" s="177" t="s">
        <v>354</v>
      </c>
      <c r="E81" s="177" t="s">
        <v>180</v>
      </c>
      <c r="F81" s="177" t="s">
        <v>8</v>
      </c>
      <c r="G81" s="177"/>
      <c r="H81" s="177" t="s">
        <v>7</v>
      </c>
      <c r="I81" s="191">
        <v>37537</v>
      </c>
      <c r="J81" s="177">
        <v>9166961953</v>
      </c>
      <c r="K81" s="182">
        <v>44872</v>
      </c>
      <c r="L81" s="192">
        <v>7</v>
      </c>
      <c r="M81" s="192">
        <v>11</v>
      </c>
      <c r="N81" s="192">
        <v>22</v>
      </c>
      <c r="O81" s="183">
        <v>470738656514</v>
      </c>
      <c r="P81" s="190" t="s">
        <v>480</v>
      </c>
      <c r="Q81" s="190" t="s">
        <v>500</v>
      </c>
      <c r="R81" s="190" t="s">
        <v>479</v>
      </c>
      <c r="S81" s="198"/>
      <c r="T81" s="184" t="s">
        <v>646</v>
      </c>
      <c r="U81" s="184" t="s">
        <v>935</v>
      </c>
      <c r="V81" s="184" t="s">
        <v>917</v>
      </c>
    </row>
    <row r="82" spans="1:22" ht="27.75" customHeight="1" x14ac:dyDescent="0.25">
      <c r="A82" s="177">
        <v>79</v>
      </c>
      <c r="B82" s="177">
        <v>1576</v>
      </c>
      <c r="C82" s="177" t="s">
        <v>365</v>
      </c>
      <c r="D82" s="177" t="s">
        <v>366</v>
      </c>
      <c r="E82" s="177" t="s">
        <v>367</v>
      </c>
      <c r="F82" s="177" t="s">
        <v>8</v>
      </c>
      <c r="G82" s="177"/>
      <c r="H82" s="177" t="s">
        <v>7</v>
      </c>
      <c r="I82" s="191">
        <v>35888</v>
      </c>
      <c r="J82" s="177">
        <v>8503959578</v>
      </c>
      <c r="K82" s="182">
        <v>44872</v>
      </c>
      <c r="L82" s="192">
        <v>7</v>
      </c>
      <c r="M82" s="192">
        <v>11</v>
      </c>
      <c r="N82" s="192">
        <v>22</v>
      </c>
      <c r="O82" s="183">
        <v>306027153628</v>
      </c>
      <c r="P82" s="190" t="s">
        <v>480</v>
      </c>
      <c r="Q82" s="190" t="s">
        <v>517</v>
      </c>
      <c r="R82" s="190" t="s">
        <v>479</v>
      </c>
      <c r="S82" s="198"/>
      <c r="T82" s="184" t="s">
        <v>642</v>
      </c>
      <c r="U82" s="184" t="s">
        <v>913</v>
      </c>
      <c r="V82" s="184" t="s">
        <v>891</v>
      </c>
    </row>
    <row r="83" spans="1:22" ht="39" customHeight="1" x14ac:dyDescent="0.25">
      <c r="A83" s="177">
        <v>80</v>
      </c>
      <c r="B83" s="177">
        <v>1577</v>
      </c>
      <c r="C83" s="177" t="s">
        <v>388</v>
      </c>
      <c r="D83" s="177" t="s">
        <v>389</v>
      </c>
      <c r="E83" s="177" t="s">
        <v>390</v>
      </c>
      <c r="F83" s="177" t="s">
        <v>261</v>
      </c>
      <c r="G83" s="177" t="s">
        <v>886</v>
      </c>
      <c r="H83" s="177" t="s">
        <v>15</v>
      </c>
      <c r="I83" s="191">
        <v>36541</v>
      </c>
      <c r="J83" s="177">
        <v>9929640341</v>
      </c>
      <c r="K83" s="182">
        <v>44874</v>
      </c>
      <c r="L83" s="192">
        <v>9</v>
      </c>
      <c r="M83" s="192">
        <v>11</v>
      </c>
      <c r="N83" s="192">
        <v>22</v>
      </c>
      <c r="O83" s="183">
        <v>760737540184</v>
      </c>
      <c r="P83" s="190" t="s">
        <v>484</v>
      </c>
      <c r="Q83" s="190" t="s">
        <v>489</v>
      </c>
      <c r="R83" s="190" t="s">
        <v>490</v>
      </c>
      <c r="S83" s="190" t="s">
        <v>490</v>
      </c>
      <c r="T83" s="184" t="s">
        <v>664</v>
      </c>
      <c r="U83" s="184" t="s">
        <v>920</v>
      </c>
      <c r="V83" s="184" t="s">
        <v>919</v>
      </c>
    </row>
    <row r="84" spans="1:22" ht="28.5" customHeight="1" x14ac:dyDescent="0.25">
      <c r="A84" s="177">
        <v>81</v>
      </c>
      <c r="B84" s="177">
        <v>1578</v>
      </c>
      <c r="C84" s="177" t="s">
        <v>415</v>
      </c>
      <c r="D84" s="177" t="s">
        <v>416</v>
      </c>
      <c r="E84" s="177" t="s">
        <v>417</v>
      </c>
      <c r="F84" s="177" t="s">
        <v>37</v>
      </c>
      <c r="G84" s="177"/>
      <c r="H84" s="177" t="s">
        <v>36</v>
      </c>
      <c r="I84" s="191">
        <v>36693</v>
      </c>
      <c r="J84" s="177">
        <v>9166927640</v>
      </c>
      <c r="K84" s="182">
        <v>44874</v>
      </c>
      <c r="L84" s="192">
        <v>9</v>
      </c>
      <c r="M84" s="192">
        <v>11</v>
      </c>
      <c r="N84" s="192">
        <v>22</v>
      </c>
      <c r="O84" s="183">
        <v>530473938700</v>
      </c>
      <c r="P84" s="190" t="s">
        <v>484</v>
      </c>
      <c r="Q84" s="190" t="s">
        <v>489</v>
      </c>
      <c r="R84" s="190" t="s">
        <v>490</v>
      </c>
      <c r="S84" s="198"/>
      <c r="T84" s="184" t="s">
        <v>641</v>
      </c>
      <c r="U84" s="184" t="s">
        <v>895</v>
      </c>
      <c r="V84" s="184" t="s">
        <v>894</v>
      </c>
    </row>
    <row r="85" spans="1:22" ht="39" customHeight="1" x14ac:dyDescent="0.25">
      <c r="A85" s="177">
        <v>82</v>
      </c>
      <c r="B85" s="177">
        <v>1579</v>
      </c>
      <c r="C85" s="177" t="s">
        <v>394</v>
      </c>
      <c r="D85" s="177" t="s">
        <v>395</v>
      </c>
      <c r="E85" s="177" t="s">
        <v>396</v>
      </c>
      <c r="F85" s="177" t="s">
        <v>8</v>
      </c>
      <c r="G85" s="177"/>
      <c r="H85" s="177" t="s">
        <v>15</v>
      </c>
      <c r="I85" s="191">
        <v>36149</v>
      </c>
      <c r="J85" s="177">
        <v>8000766101</v>
      </c>
      <c r="K85" s="182">
        <v>44874</v>
      </c>
      <c r="L85" s="192">
        <v>9</v>
      </c>
      <c r="M85" s="192">
        <v>11</v>
      </c>
      <c r="N85" s="192">
        <v>22</v>
      </c>
      <c r="O85" s="183">
        <v>845602337950</v>
      </c>
      <c r="P85" s="190" t="s">
        <v>484</v>
      </c>
      <c r="Q85" s="190" t="s">
        <v>489</v>
      </c>
      <c r="R85" s="190" t="s">
        <v>490</v>
      </c>
      <c r="S85" s="198"/>
      <c r="T85" s="184" t="s">
        <v>657</v>
      </c>
      <c r="U85" s="184" t="s">
        <v>892</v>
      </c>
      <c r="V85" s="184" t="s">
        <v>891</v>
      </c>
    </row>
    <row r="86" spans="1:22" ht="28.5" customHeight="1" x14ac:dyDescent="0.25">
      <c r="A86" s="177">
        <v>83</v>
      </c>
      <c r="B86" s="177">
        <v>1580</v>
      </c>
      <c r="C86" s="177" t="s">
        <v>397</v>
      </c>
      <c r="D86" s="177" t="s">
        <v>398</v>
      </c>
      <c r="E86" s="177" t="s">
        <v>399</v>
      </c>
      <c r="F86" s="177" t="s">
        <v>8</v>
      </c>
      <c r="G86" s="177"/>
      <c r="H86" s="177" t="s">
        <v>7</v>
      </c>
      <c r="I86" s="191">
        <v>36080</v>
      </c>
      <c r="J86" s="177">
        <v>7014721990</v>
      </c>
      <c r="K86" s="182">
        <v>44874</v>
      </c>
      <c r="L86" s="193">
        <v>9</v>
      </c>
      <c r="M86" s="193">
        <v>11</v>
      </c>
      <c r="N86" s="192">
        <v>22</v>
      </c>
      <c r="O86" s="186">
        <v>336297756749</v>
      </c>
      <c r="P86" s="190" t="s">
        <v>483</v>
      </c>
      <c r="Q86" s="190" t="s">
        <v>484</v>
      </c>
      <c r="R86" s="190" t="s">
        <v>485</v>
      </c>
      <c r="S86" s="198"/>
      <c r="T86" s="184" t="s">
        <v>658</v>
      </c>
      <c r="U86" s="184" t="s">
        <v>906</v>
      </c>
      <c r="V86" s="184" t="s">
        <v>891</v>
      </c>
    </row>
    <row r="87" spans="1:22" ht="48.75" customHeight="1" x14ac:dyDescent="0.25">
      <c r="A87" s="177">
        <v>84</v>
      </c>
      <c r="B87" s="177">
        <v>1581</v>
      </c>
      <c r="C87" s="177" t="s">
        <v>377</v>
      </c>
      <c r="D87" s="177" t="s">
        <v>378</v>
      </c>
      <c r="E87" s="177" t="s">
        <v>379</v>
      </c>
      <c r="F87" s="177" t="s">
        <v>49</v>
      </c>
      <c r="G87" s="177"/>
      <c r="H87" s="177" t="s">
        <v>48</v>
      </c>
      <c r="I87" s="191">
        <v>37544</v>
      </c>
      <c r="J87" s="177">
        <v>9928274638</v>
      </c>
      <c r="K87" s="182">
        <v>44874</v>
      </c>
      <c r="L87" s="192">
        <v>9</v>
      </c>
      <c r="M87" s="192">
        <v>11</v>
      </c>
      <c r="N87" s="192">
        <v>22</v>
      </c>
      <c r="O87" s="183">
        <v>759272034042</v>
      </c>
      <c r="P87" s="190" t="s">
        <v>480</v>
      </c>
      <c r="Q87" s="190" t="s">
        <v>500</v>
      </c>
      <c r="R87" s="190" t="s">
        <v>496</v>
      </c>
      <c r="S87" s="198"/>
      <c r="T87" s="184" t="s">
        <v>656</v>
      </c>
      <c r="U87" s="184" t="s">
        <v>901</v>
      </c>
      <c r="V87" s="184" t="s">
        <v>891</v>
      </c>
    </row>
    <row r="88" spans="1:22" ht="37.5" customHeight="1" x14ac:dyDescent="0.25">
      <c r="A88" s="177">
        <v>85</v>
      </c>
      <c r="B88" s="177">
        <v>1582</v>
      </c>
      <c r="C88" s="177" t="s">
        <v>386</v>
      </c>
      <c r="D88" s="177" t="s">
        <v>25</v>
      </c>
      <c r="E88" s="177" t="s">
        <v>387</v>
      </c>
      <c r="F88" s="177" t="s">
        <v>37</v>
      </c>
      <c r="G88" s="177"/>
      <c r="H88" s="177" t="s">
        <v>41</v>
      </c>
      <c r="I88" s="191">
        <v>34469</v>
      </c>
      <c r="J88" s="177">
        <v>8890272830</v>
      </c>
      <c r="K88" s="182">
        <v>44874</v>
      </c>
      <c r="L88" s="192">
        <v>9</v>
      </c>
      <c r="M88" s="192">
        <v>11</v>
      </c>
      <c r="N88" s="192">
        <v>22</v>
      </c>
      <c r="O88" s="183">
        <v>498715121606</v>
      </c>
      <c r="P88" s="190" t="s">
        <v>480</v>
      </c>
      <c r="Q88" s="190" t="s">
        <v>478</v>
      </c>
      <c r="R88" s="190" t="s">
        <v>479</v>
      </c>
      <c r="S88" s="198"/>
      <c r="T88" s="184" t="s">
        <v>762</v>
      </c>
      <c r="U88" s="184" t="s">
        <v>905</v>
      </c>
      <c r="V88" s="184" t="s">
        <v>891</v>
      </c>
    </row>
    <row r="89" spans="1:22" ht="37.5" customHeight="1" x14ac:dyDescent="0.25">
      <c r="A89" s="177">
        <v>86</v>
      </c>
      <c r="B89" s="177">
        <v>1583</v>
      </c>
      <c r="C89" s="177" t="s">
        <v>424</v>
      </c>
      <c r="D89" s="177" t="s">
        <v>425</v>
      </c>
      <c r="E89" s="177" t="s">
        <v>426</v>
      </c>
      <c r="F89" s="177" t="s">
        <v>17</v>
      </c>
      <c r="G89" s="177"/>
      <c r="H89" s="177" t="s">
        <v>15</v>
      </c>
      <c r="I89" s="191">
        <v>37337</v>
      </c>
      <c r="J89" s="177">
        <v>8690870686</v>
      </c>
      <c r="K89" s="182">
        <v>44874</v>
      </c>
      <c r="L89" s="192">
        <v>9</v>
      </c>
      <c r="M89" s="192">
        <v>11</v>
      </c>
      <c r="N89" s="192">
        <v>22</v>
      </c>
      <c r="O89" s="183">
        <v>474509850815</v>
      </c>
      <c r="P89" s="177" t="s">
        <v>722</v>
      </c>
      <c r="Q89" s="177" t="s">
        <v>722</v>
      </c>
      <c r="R89" s="177" t="s">
        <v>722</v>
      </c>
      <c r="S89" s="77"/>
      <c r="T89" s="184" t="s">
        <v>659</v>
      </c>
      <c r="U89" s="184" t="s">
        <v>892</v>
      </c>
      <c r="V89" s="184" t="s">
        <v>891</v>
      </c>
    </row>
    <row r="90" spans="1:22" ht="37.5" customHeight="1" x14ac:dyDescent="0.25">
      <c r="A90" s="177">
        <v>87</v>
      </c>
      <c r="B90" s="177">
        <v>1584</v>
      </c>
      <c r="C90" s="177" t="s">
        <v>391</v>
      </c>
      <c r="D90" s="177" t="s">
        <v>392</v>
      </c>
      <c r="E90" s="177" t="s">
        <v>393</v>
      </c>
      <c r="F90" s="177" t="s">
        <v>8</v>
      </c>
      <c r="G90" s="177"/>
      <c r="H90" s="177" t="s">
        <v>15</v>
      </c>
      <c r="I90" s="191">
        <v>36149</v>
      </c>
      <c r="J90" s="177">
        <v>7689865462</v>
      </c>
      <c r="K90" s="182">
        <v>44874</v>
      </c>
      <c r="L90" s="192">
        <v>9</v>
      </c>
      <c r="M90" s="192">
        <v>11</v>
      </c>
      <c r="N90" s="192">
        <v>22</v>
      </c>
      <c r="O90" s="183">
        <v>365813267222</v>
      </c>
      <c r="P90" s="190" t="s">
        <v>483</v>
      </c>
      <c r="Q90" s="190" t="s">
        <v>484</v>
      </c>
      <c r="R90" s="190" t="s">
        <v>485</v>
      </c>
      <c r="S90" s="198" t="s">
        <v>484</v>
      </c>
      <c r="T90" s="184" t="s">
        <v>675</v>
      </c>
      <c r="U90" s="184" t="s">
        <v>892</v>
      </c>
      <c r="V90" s="184" t="s">
        <v>891</v>
      </c>
    </row>
    <row r="91" spans="1:22" ht="25.5" customHeight="1" x14ac:dyDescent="0.25">
      <c r="A91" s="177">
        <v>88</v>
      </c>
      <c r="B91" s="177">
        <v>1585</v>
      </c>
      <c r="C91" s="177" t="s">
        <v>421</v>
      </c>
      <c r="D91" s="177" t="s">
        <v>422</v>
      </c>
      <c r="E91" s="177" t="s">
        <v>423</v>
      </c>
      <c r="F91" s="177" t="s">
        <v>32</v>
      </c>
      <c r="G91" s="177"/>
      <c r="H91" s="177" t="s">
        <v>31</v>
      </c>
      <c r="I91" s="191">
        <v>37514</v>
      </c>
      <c r="J91" s="177">
        <v>9784470957</v>
      </c>
      <c r="K91" s="182">
        <v>44874</v>
      </c>
      <c r="L91" s="192">
        <v>9</v>
      </c>
      <c r="M91" s="192">
        <v>11</v>
      </c>
      <c r="N91" s="192">
        <v>22</v>
      </c>
      <c r="O91" s="183">
        <v>370786278701</v>
      </c>
      <c r="P91" s="190" t="s">
        <v>483</v>
      </c>
      <c r="Q91" s="190" t="s">
        <v>484</v>
      </c>
      <c r="R91" s="190" t="s">
        <v>485</v>
      </c>
      <c r="S91" s="198"/>
      <c r="T91" s="184" t="s">
        <v>661</v>
      </c>
      <c r="U91" s="184" t="s">
        <v>895</v>
      </c>
      <c r="V91" s="184" t="s">
        <v>894</v>
      </c>
    </row>
    <row r="92" spans="1:22" ht="38.25" customHeight="1" x14ac:dyDescent="0.25">
      <c r="A92" s="177">
        <v>89</v>
      </c>
      <c r="B92" s="177">
        <v>1586</v>
      </c>
      <c r="C92" s="177" t="s">
        <v>268</v>
      </c>
      <c r="D92" s="177" t="s">
        <v>361</v>
      </c>
      <c r="E92" s="177" t="s">
        <v>123</v>
      </c>
      <c r="F92" s="177" t="s">
        <v>8</v>
      </c>
      <c r="G92" s="177"/>
      <c r="H92" s="177" t="s">
        <v>7</v>
      </c>
      <c r="I92" s="191">
        <v>36618</v>
      </c>
      <c r="J92" s="177">
        <v>9521300674</v>
      </c>
      <c r="K92" s="182">
        <v>44874</v>
      </c>
      <c r="L92" s="192">
        <v>9</v>
      </c>
      <c r="M92" s="192">
        <v>11</v>
      </c>
      <c r="N92" s="192">
        <v>22</v>
      </c>
      <c r="O92" s="183">
        <v>243641039482</v>
      </c>
      <c r="P92" s="190" t="s">
        <v>480</v>
      </c>
      <c r="Q92" s="190" t="s">
        <v>495</v>
      </c>
      <c r="R92" s="190" t="s">
        <v>479</v>
      </c>
      <c r="S92" s="198"/>
      <c r="T92" s="184" t="s">
        <v>663</v>
      </c>
      <c r="U92" s="184" t="s">
        <v>923</v>
      </c>
      <c r="V92" s="184" t="s">
        <v>917</v>
      </c>
    </row>
    <row r="93" spans="1:22" ht="24.75" customHeight="1" x14ac:dyDescent="0.25">
      <c r="A93" s="177">
        <v>90</v>
      </c>
      <c r="B93" s="177">
        <v>1587</v>
      </c>
      <c r="C93" s="177" t="s">
        <v>371</v>
      </c>
      <c r="D93" s="177" t="s">
        <v>372</v>
      </c>
      <c r="E93" s="177" t="s">
        <v>373</v>
      </c>
      <c r="F93" s="177" t="s">
        <v>49</v>
      </c>
      <c r="G93" s="177"/>
      <c r="H93" s="177" t="s">
        <v>48</v>
      </c>
      <c r="I93" s="191">
        <v>35284</v>
      </c>
      <c r="J93" s="177">
        <v>8619692902</v>
      </c>
      <c r="K93" s="182">
        <v>44875</v>
      </c>
      <c r="L93" s="192">
        <v>10</v>
      </c>
      <c r="M93" s="192">
        <v>11</v>
      </c>
      <c r="N93" s="192">
        <v>22</v>
      </c>
      <c r="O93" s="183">
        <v>933310218311</v>
      </c>
      <c r="P93" s="190" t="s">
        <v>480</v>
      </c>
      <c r="Q93" s="190" t="s">
        <v>495</v>
      </c>
      <c r="R93" s="190" t="s">
        <v>616</v>
      </c>
      <c r="S93" s="198"/>
      <c r="T93" s="184" t="s">
        <v>671</v>
      </c>
      <c r="U93" s="184" t="s">
        <v>956</v>
      </c>
      <c r="V93" s="184" t="s">
        <v>891</v>
      </c>
    </row>
    <row r="94" spans="1:22" ht="36" customHeight="1" x14ac:dyDescent="0.25">
      <c r="A94" s="177">
        <v>91</v>
      </c>
      <c r="B94" s="177">
        <v>1588</v>
      </c>
      <c r="C94" s="177" t="s">
        <v>403</v>
      </c>
      <c r="D94" s="177" t="s">
        <v>404</v>
      </c>
      <c r="E94" s="177" t="s">
        <v>405</v>
      </c>
      <c r="F94" s="177" t="s">
        <v>8</v>
      </c>
      <c r="G94" s="177"/>
      <c r="H94" s="177" t="s">
        <v>7</v>
      </c>
      <c r="I94" s="191">
        <v>36527</v>
      </c>
      <c r="J94" s="177">
        <v>8529388751</v>
      </c>
      <c r="K94" s="182">
        <v>44875</v>
      </c>
      <c r="L94" s="192">
        <v>10</v>
      </c>
      <c r="M94" s="192">
        <v>11</v>
      </c>
      <c r="N94" s="192">
        <v>22</v>
      </c>
      <c r="O94" s="183">
        <v>467355757137</v>
      </c>
      <c r="P94" s="190" t="s">
        <v>483</v>
      </c>
      <c r="Q94" s="190" t="s">
        <v>484</v>
      </c>
      <c r="R94" s="190" t="s">
        <v>485</v>
      </c>
      <c r="S94" s="198"/>
      <c r="T94" s="184" t="s">
        <v>667</v>
      </c>
      <c r="U94" s="184" t="s">
        <v>892</v>
      </c>
      <c r="V94" s="184" t="s">
        <v>891</v>
      </c>
    </row>
    <row r="95" spans="1:22" ht="30" customHeight="1" x14ac:dyDescent="0.25">
      <c r="A95" s="177">
        <v>92</v>
      </c>
      <c r="B95" s="177">
        <v>1589</v>
      </c>
      <c r="C95" s="177" t="s">
        <v>400</v>
      </c>
      <c r="D95" s="177" t="s">
        <v>401</v>
      </c>
      <c r="E95" s="177" t="s">
        <v>402</v>
      </c>
      <c r="F95" s="177" t="s">
        <v>8</v>
      </c>
      <c r="G95" s="177"/>
      <c r="H95" s="177" t="s">
        <v>7</v>
      </c>
      <c r="I95" s="191">
        <v>36708</v>
      </c>
      <c r="J95" s="177">
        <v>9602197442</v>
      </c>
      <c r="K95" s="182">
        <v>44875</v>
      </c>
      <c r="L95" s="192">
        <v>10</v>
      </c>
      <c r="M95" s="192">
        <v>11</v>
      </c>
      <c r="N95" s="192">
        <v>22</v>
      </c>
      <c r="O95" s="183">
        <v>482764272556</v>
      </c>
      <c r="P95" s="190" t="s">
        <v>483</v>
      </c>
      <c r="Q95" s="190" t="s">
        <v>484</v>
      </c>
      <c r="R95" s="190" t="s">
        <v>485</v>
      </c>
      <c r="S95" s="198"/>
      <c r="T95" s="184" t="s">
        <v>665</v>
      </c>
      <c r="U95" s="184" t="s">
        <v>913</v>
      </c>
      <c r="V95" s="184" t="s">
        <v>891</v>
      </c>
    </row>
    <row r="96" spans="1:22" ht="37.5" customHeight="1" x14ac:dyDescent="0.25">
      <c r="A96" s="177">
        <v>93</v>
      </c>
      <c r="B96" s="177">
        <v>1590</v>
      </c>
      <c r="C96" s="177" t="s">
        <v>358</v>
      </c>
      <c r="D96" s="177" t="s">
        <v>359</v>
      </c>
      <c r="E96" s="177" t="s">
        <v>360</v>
      </c>
      <c r="F96" s="177" t="s">
        <v>37</v>
      </c>
      <c r="G96" s="177"/>
      <c r="H96" s="177" t="s">
        <v>36</v>
      </c>
      <c r="I96" s="191">
        <v>37473</v>
      </c>
      <c r="J96" s="177">
        <v>7742616694</v>
      </c>
      <c r="K96" s="182">
        <v>44875</v>
      </c>
      <c r="L96" s="192">
        <v>10</v>
      </c>
      <c r="M96" s="192">
        <v>11</v>
      </c>
      <c r="N96" s="192">
        <v>22</v>
      </c>
      <c r="O96" s="183">
        <v>205953024596</v>
      </c>
      <c r="P96" s="190" t="s">
        <v>480</v>
      </c>
      <c r="Q96" s="190" t="s">
        <v>500</v>
      </c>
      <c r="R96" s="190" t="s">
        <v>479</v>
      </c>
      <c r="S96" s="198"/>
      <c r="T96" s="184" t="s">
        <v>669</v>
      </c>
      <c r="U96" s="184" t="s">
        <v>907</v>
      </c>
      <c r="V96" s="184" t="s">
        <v>897</v>
      </c>
    </row>
    <row r="97" spans="1:22" ht="36" customHeight="1" x14ac:dyDescent="0.25">
      <c r="A97" s="177">
        <v>94</v>
      </c>
      <c r="B97" s="177">
        <v>1591</v>
      </c>
      <c r="C97" s="177" t="s">
        <v>383</v>
      </c>
      <c r="D97" s="177" t="s">
        <v>384</v>
      </c>
      <c r="E97" s="177" t="s">
        <v>385</v>
      </c>
      <c r="F97" s="177" t="s">
        <v>37</v>
      </c>
      <c r="G97" s="177"/>
      <c r="H97" s="177" t="s">
        <v>41</v>
      </c>
      <c r="I97" s="191">
        <v>36664</v>
      </c>
      <c r="J97" s="177">
        <v>8949166360</v>
      </c>
      <c r="K97" s="182">
        <v>44879</v>
      </c>
      <c r="L97" s="192">
        <v>14</v>
      </c>
      <c r="M97" s="192">
        <v>11</v>
      </c>
      <c r="N97" s="192">
        <v>22</v>
      </c>
      <c r="O97" s="183">
        <v>349921492190</v>
      </c>
      <c r="P97" s="190" t="s">
        <v>480</v>
      </c>
      <c r="Q97" s="190" t="s">
        <v>478</v>
      </c>
      <c r="R97" s="190" t="s">
        <v>496</v>
      </c>
      <c r="S97" s="198"/>
      <c r="T97" s="184" t="s">
        <v>673</v>
      </c>
      <c r="U97" s="184" t="s">
        <v>913</v>
      </c>
      <c r="V97" s="184" t="s">
        <v>891</v>
      </c>
    </row>
    <row r="98" spans="1:22" ht="36.75" customHeight="1" x14ac:dyDescent="0.25">
      <c r="A98" s="177">
        <v>95</v>
      </c>
      <c r="B98" s="177">
        <v>1592</v>
      </c>
      <c r="C98" s="177" t="s">
        <v>525</v>
      </c>
      <c r="D98" s="177" t="s">
        <v>348</v>
      </c>
      <c r="E98" s="177" t="s">
        <v>349</v>
      </c>
      <c r="F98" s="177" t="s">
        <v>17</v>
      </c>
      <c r="G98" s="177"/>
      <c r="H98" s="177" t="s">
        <v>15</v>
      </c>
      <c r="I98" s="191">
        <v>36346</v>
      </c>
      <c r="J98" s="177">
        <v>7414096977</v>
      </c>
      <c r="K98" s="182">
        <v>44882</v>
      </c>
      <c r="L98" s="192">
        <v>17</v>
      </c>
      <c r="M98" s="192">
        <v>11</v>
      </c>
      <c r="N98" s="192">
        <v>22</v>
      </c>
      <c r="O98" s="183">
        <v>785265598908</v>
      </c>
      <c r="P98" s="190" t="s">
        <v>480</v>
      </c>
      <c r="Q98" s="190" t="s">
        <v>479</v>
      </c>
      <c r="R98" s="190" t="s">
        <v>496</v>
      </c>
      <c r="S98" s="199"/>
      <c r="T98" s="184" t="s">
        <v>661</v>
      </c>
      <c r="U98" s="184" t="s">
        <v>892</v>
      </c>
      <c r="V98" s="184" t="s">
        <v>891</v>
      </c>
    </row>
    <row r="99" spans="1:22" ht="37.5" customHeight="1" x14ac:dyDescent="0.25">
      <c r="A99" s="177">
        <v>96</v>
      </c>
      <c r="B99" s="177">
        <v>1593</v>
      </c>
      <c r="C99" s="177" t="s">
        <v>714</v>
      </c>
      <c r="D99" s="177" t="s">
        <v>621</v>
      </c>
      <c r="E99" s="177" t="s">
        <v>622</v>
      </c>
      <c r="F99" s="177" t="s">
        <v>8</v>
      </c>
      <c r="G99" s="184"/>
      <c r="H99" s="177" t="s">
        <v>7</v>
      </c>
      <c r="I99" s="191">
        <v>37275</v>
      </c>
      <c r="J99" s="177">
        <v>9783141472</v>
      </c>
      <c r="K99" s="182">
        <v>44888</v>
      </c>
      <c r="L99" s="192">
        <v>23</v>
      </c>
      <c r="M99" s="192">
        <v>11</v>
      </c>
      <c r="N99" s="192">
        <v>22</v>
      </c>
      <c r="O99" s="183">
        <v>538706969566</v>
      </c>
      <c r="P99" s="190" t="s">
        <v>484</v>
      </c>
      <c r="Q99" s="190" t="s">
        <v>489</v>
      </c>
      <c r="R99" s="190" t="s">
        <v>490</v>
      </c>
      <c r="S99" s="198"/>
      <c r="T99" s="184" t="s">
        <v>713</v>
      </c>
      <c r="U99" s="184" t="s">
        <v>955</v>
      </c>
      <c r="V99" s="184" t="s">
        <v>891</v>
      </c>
    </row>
    <row r="100" spans="1:22" ht="27.75" customHeight="1" x14ac:dyDescent="0.25">
      <c r="A100" s="177">
        <v>97</v>
      </c>
      <c r="B100" s="177">
        <v>1594</v>
      </c>
      <c r="C100" s="177" t="s">
        <v>729</v>
      </c>
      <c r="D100" s="177" t="s">
        <v>369</v>
      </c>
      <c r="E100" s="177" t="s">
        <v>370</v>
      </c>
      <c r="F100" s="177" t="s">
        <v>37</v>
      </c>
      <c r="G100" s="177"/>
      <c r="H100" s="177" t="s">
        <v>36</v>
      </c>
      <c r="I100" s="191">
        <v>37836</v>
      </c>
      <c r="J100" s="177">
        <v>8003664142</v>
      </c>
      <c r="K100" s="182">
        <v>44897</v>
      </c>
      <c r="L100" s="192">
        <v>2</v>
      </c>
      <c r="M100" s="192">
        <v>12</v>
      </c>
      <c r="N100" s="192">
        <v>22</v>
      </c>
      <c r="O100" s="183">
        <v>883177492432</v>
      </c>
      <c r="P100" s="190" t="s">
        <v>480</v>
      </c>
      <c r="Q100" s="190" t="s">
        <v>478</v>
      </c>
      <c r="R100" s="190" t="s">
        <v>479</v>
      </c>
      <c r="S100" s="198"/>
      <c r="T100" s="184" t="s">
        <v>730</v>
      </c>
      <c r="U100" s="184" t="s">
        <v>922</v>
      </c>
      <c r="V100" s="184" t="s">
        <v>897</v>
      </c>
    </row>
    <row r="101" spans="1:22" ht="24.75" customHeight="1" x14ac:dyDescent="0.25">
      <c r="A101" s="177">
        <v>98</v>
      </c>
      <c r="B101" s="177">
        <v>1595</v>
      </c>
      <c r="C101" s="177" t="s">
        <v>748</v>
      </c>
      <c r="D101" s="177" t="s">
        <v>738</v>
      </c>
      <c r="E101" s="177" t="s">
        <v>739</v>
      </c>
      <c r="F101" s="177" t="s">
        <v>8</v>
      </c>
      <c r="G101" s="177"/>
      <c r="H101" s="177" t="s">
        <v>15</v>
      </c>
      <c r="I101" s="191">
        <v>37130</v>
      </c>
      <c r="J101" s="177">
        <v>7425023892</v>
      </c>
      <c r="K101" s="182">
        <v>44902</v>
      </c>
      <c r="L101" s="193">
        <v>7</v>
      </c>
      <c r="M101" s="193">
        <v>12</v>
      </c>
      <c r="N101" s="192">
        <v>22</v>
      </c>
      <c r="O101" s="186">
        <v>302794101033</v>
      </c>
      <c r="P101" s="190" t="s">
        <v>483</v>
      </c>
      <c r="Q101" s="190" t="s">
        <v>484</v>
      </c>
      <c r="R101" s="190" t="s">
        <v>485</v>
      </c>
      <c r="S101" s="198"/>
      <c r="T101" s="184" t="s">
        <v>746</v>
      </c>
      <c r="U101" s="184" t="s">
        <v>918</v>
      </c>
      <c r="V101" s="184" t="s">
        <v>954</v>
      </c>
    </row>
    <row r="102" spans="1:22" ht="25.5" customHeight="1" x14ac:dyDescent="0.25">
      <c r="A102" s="177">
        <v>99</v>
      </c>
      <c r="B102" s="177">
        <v>1596</v>
      </c>
      <c r="C102" s="177" t="s">
        <v>749</v>
      </c>
      <c r="D102" s="177" t="s">
        <v>732</v>
      </c>
      <c r="E102" s="177" t="s">
        <v>733</v>
      </c>
      <c r="F102" s="177" t="s">
        <v>8</v>
      </c>
      <c r="G102" s="177"/>
      <c r="H102" s="177" t="s">
        <v>7</v>
      </c>
      <c r="I102" s="191">
        <v>36547</v>
      </c>
      <c r="J102" s="185">
        <v>6376858846</v>
      </c>
      <c r="K102" s="182">
        <v>44903</v>
      </c>
      <c r="L102" s="194">
        <v>8</v>
      </c>
      <c r="M102" s="194">
        <v>12</v>
      </c>
      <c r="N102" s="192">
        <v>22</v>
      </c>
      <c r="O102" s="187">
        <v>329743110225</v>
      </c>
      <c r="P102" s="190" t="s">
        <v>480</v>
      </c>
      <c r="Q102" s="190" t="s">
        <v>495</v>
      </c>
      <c r="R102" s="190" t="s">
        <v>500</v>
      </c>
      <c r="S102" s="198"/>
      <c r="T102" s="184" t="s">
        <v>962</v>
      </c>
      <c r="U102" s="184" t="s">
        <v>898</v>
      </c>
      <c r="V102" s="184" t="s">
        <v>897</v>
      </c>
    </row>
    <row r="103" spans="1:22" ht="35.25" customHeight="1" x14ac:dyDescent="0.25">
      <c r="A103" s="177">
        <v>100</v>
      </c>
      <c r="B103" s="177">
        <v>1597</v>
      </c>
      <c r="C103" s="177" t="s">
        <v>751</v>
      </c>
      <c r="D103" s="177" t="s">
        <v>752</v>
      </c>
      <c r="E103" s="177" t="s">
        <v>753</v>
      </c>
      <c r="F103" s="177" t="s">
        <v>37</v>
      </c>
      <c r="G103" s="177"/>
      <c r="H103" s="177" t="s">
        <v>41</v>
      </c>
      <c r="I103" s="191">
        <v>34895</v>
      </c>
      <c r="J103" s="177">
        <v>9680299038</v>
      </c>
      <c r="K103" s="182">
        <v>44912</v>
      </c>
      <c r="L103" s="192">
        <v>17</v>
      </c>
      <c r="M103" s="192">
        <v>12</v>
      </c>
      <c r="N103" s="192">
        <v>22</v>
      </c>
      <c r="O103" s="183">
        <v>941323836141</v>
      </c>
      <c r="P103" s="190" t="s">
        <v>480</v>
      </c>
      <c r="Q103" s="190" t="s">
        <v>500</v>
      </c>
      <c r="R103" s="190" t="s">
        <v>479</v>
      </c>
      <c r="S103" s="184"/>
      <c r="T103" s="184" t="s">
        <v>760</v>
      </c>
      <c r="U103" s="184" t="s">
        <v>929</v>
      </c>
      <c r="V103" s="184" t="s">
        <v>891</v>
      </c>
    </row>
  </sheetData>
  <mergeCells count="2">
    <mergeCell ref="A1:K1"/>
    <mergeCell ref="P3:R3"/>
  </mergeCells>
  <pageMargins left="0.26" right="0.16" top="0.2" bottom="0.31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topLeftCell="A40" workbookViewId="0">
      <selection activeCell="I114" sqref="I114"/>
    </sheetView>
  </sheetViews>
  <sheetFormatPr defaultRowHeight="15" x14ac:dyDescent="0.25"/>
  <cols>
    <col min="3" max="3" width="16.85546875" customWidth="1"/>
    <col min="4" max="4" width="14.42578125" customWidth="1"/>
    <col min="9" max="9" width="12.7109375" customWidth="1"/>
    <col min="10" max="10" width="14.140625" customWidth="1"/>
    <col min="11" max="11" width="12.85546875" customWidth="1"/>
  </cols>
  <sheetData>
    <row r="1" spans="1:12" x14ac:dyDescent="0.25">
      <c r="A1" s="234" t="s">
        <v>311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x14ac:dyDescent="0.25">
      <c r="A2" s="234" t="s">
        <v>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22.5" x14ac:dyDescent="0.25">
      <c r="A3" s="4" t="s">
        <v>309</v>
      </c>
      <c r="B3" s="4" t="s">
        <v>308</v>
      </c>
      <c r="C3" s="4" t="s">
        <v>307</v>
      </c>
      <c r="D3" s="4" t="s">
        <v>306</v>
      </c>
      <c r="E3" s="4" t="s">
        <v>305</v>
      </c>
      <c r="F3" s="4" t="s">
        <v>304</v>
      </c>
      <c r="G3" s="4" t="s">
        <v>303</v>
      </c>
      <c r="H3" s="4" t="s">
        <v>302</v>
      </c>
      <c r="I3" s="4" t="s">
        <v>301</v>
      </c>
      <c r="J3" s="4" t="s">
        <v>300</v>
      </c>
      <c r="K3" s="4" t="s">
        <v>299</v>
      </c>
      <c r="L3" s="4" t="s">
        <v>298</v>
      </c>
    </row>
    <row r="4" spans="1:12" ht="22.5" x14ac:dyDescent="0.25">
      <c r="A4" s="4">
        <v>1</v>
      </c>
      <c r="B4" s="4">
        <v>602869</v>
      </c>
      <c r="C4" s="4" t="s">
        <v>297</v>
      </c>
      <c r="D4" s="4" t="s">
        <v>296</v>
      </c>
      <c r="E4" s="4" t="s">
        <v>295</v>
      </c>
      <c r="F4" s="4" t="s">
        <v>3</v>
      </c>
      <c r="G4" s="4" t="s">
        <v>2</v>
      </c>
      <c r="H4" s="4"/>
      <c r="I4" s="4" t="s">
        <v>15</v>
      </c>
      <c r="J4" s="6">
        <v>37282</v>
      </c>
      <c r="K4" s="4">
        <v>9462561612</v>
      </c>
      <c r="L4" s="4" t="s">
        <v>98</v>
      </c>
    </row>
    <row r="5" spans="1:12" ht="22.5" x14ac:dyDescent="0.25">
      <c r="A5" s="4">
        <v>2</v>
      </c>
      <c r="B5" s="4">
        <v>601636</v>
      </c>
      <c r="C5" s="4" t="s">
        <v>294</v>
      </c>
      <c r="D5" s="4" t="s">
        <v>293</v>
      </c>
      <c r="E5" s="4" t="s">
        <v>292</v>
      </c>
      <c r="F5" s="4" t="s">
        <v>3</v>
      </c>
      <c r="G5" s="4" t="s">
        <v>17</v>
      </c>
      <c r="H5" s="4"/>
      <c r="I5" s="4" t="s">
        <v>15</v>
      </c>
      <c r="J5" s="6">
        <v>37159</v>
      </c>
      <c r="K5" s="4">
        <v>7742762456</v>
      </c>
      <c r="L5" s="4" t="s">
        <v>98</v>
      </c>
    </row>
    <row r="6" spans="1:12" ht="22.5" x14ac:dyDescent="0.25">
      <c r="A6" s="4">
        <v>3</v>
      </c>
      <c r="B6" s="4">
        <v>602232</v>
      </c>
      <c r="C6" s="4" t="s">
        <v>291</v>
      </c>
      <c r="D6" s="4" t="s">
        <v>290</v>
      </c>
      <c r="E6" s="4" t="s">
        <v>289</v>
      </c>
      <c r="F6" s="4" t="s">
        <v>3</v>
      </c>
      <c r="G6" s="4" t="s">
        <v>8</v>
      </c>
      <c r="H6" s="4" t="s">
        <v>16</v>
      </c>
      <c r="I6" s="4" t="s">
        <v>15</v>
      </c>
      <c r="J6" s="6">
        <v>34397</v>
      </c>
      <c r="K6" s="4">
        <v>7869235618</v>
      </c>
      <c r="L6" s="4" t="s">
        <v>98</v>
      </c>
    </row>
    <row r="7" spans="1:12" ht="22.5" x14ac:dyDescent="0.25">
      <c r="A7" s="4">
        <v>4</v>
      </c>
      <c r="B7" s="4">
        <v>575100</v>
      </c>
      <c r="C7" s="4" t="s">
        <v>288</v>
      </c>
      <c r="D7" s="4" t="s">
        <v>287</v>
      </c>
      <c r="E7" s="4" t="s">
        <v>286</v>
      </c>
      <c r="F7" s="4" t="s">
        <v>3</v>
      </c>
      <c r="G7" s="4" t="s">
        <v>2</v>
      </c>
      <c r="H7" s="4"/>
      <c r="I7" s="4" t="s">
        <v>15</v>
      </c>
      <c r="J7" s="6">
        <v>37182</v>
      </c>
      <c r="K7" s="4">
        <v>8696193371</v>
      </c>
      <c r="L7" s="4" t="s">
        <v>98</v>
      </c>
    </row>
    <row r="8" spans="1:12" ht="22.5" x14ac:dyDescent="0.25">
      <c r="A8" s="4">
        <v>5</v>
      </c>
      <c r="B8" s="4">
        <v>602114</v>
      </c>
      <c r="C8" s="4" t="s">
        <v>285</v>
      </c>
      <c r="D8" s="4" t="s">
        <v>246</v>
      </c>
      <c r="E8" s="4" t="s">
        <v>284</v>
      </c>
      <c r="F8" s="4" t="s">
        <v>3</v>
      </c>
      <c r="G8" s="4" t="s">
        <v>8</v>
      </c>
      <c r="H8" s="4"/>
      <c r="I8" s="4" t="s">
        <v>15</v>
      </c>
      <c r="J8" s="6">
        <v>37447</v>
      </c>
      <c r="K8" s="4">
        <v>9636538870</v>
      </c>
      <c r="L8" s="4" t="s">
        <v>98</v>
      </c>
    </row>
    <row r="9" spans="1:12" ht="22.5" x14ac:dyDescent="0.25">
      <c r="A9" s="4">
        <v>6</v>
      </c>
      <c r="B9" s="4">
        <v>602854</v>
      </c>
      <c r="C9" s="4" t="s">
        <v>283</v>
      </c>
      <c r="D9" s="4" t="s">
        <v>282</v>
      </c>
      <c r="E9" s="4" t="s">
        <v>281</v>
      </c>
      <c r="F9" s="4" t="s">
        <v>3</v>
      </c>
      <c r="G9" s="4" t="s">
        <v>49</v>
      </c>
      <c r="H9" s="4"/>
      <c r="I9" s="4" t="s">
        <v>15</v>
      </c>
      <c r="J9" s="6">
        <v>36896</v>
      </c>
      <c r="K9" s="4">
        <v>8209801275</v>
      </c>
      <c r="L9" s="4" t="s">
        <v>98</v>
      </c>
    </row>
    <row r="10" spans="1:12" ht="22.5" x14ac:dyDescent="0.25">
      <c r="A10" s="4">
        <v>7</v>
      </c>
      <c r="B10" s="4">
        <v>602477</v>
      </c>
      <c r="C10" s="4" t="s">
        <v>280</v>
      </c>
      <c r="D10" s="4" t="s">
        <v>275</v>
      </c>
      <c r="E10" s="4" t="s">
        <v>279</v>
      </c>
      <c r="F10" s="4" t="s">
        <v>3</v>
      </c>
      <c r="G10" s="4" t="s">
        <v>49</v>
      </c>
      <c r="H10" s="4"/>
      <c r="I10" s="4" t="s">
        <v>15</v>
      </c>
      <c r="J10" s="6">
        <v>36255</v>
      </c>
      <c r="K10" s="4">
        <v>9649203023</v>
      </c>
      <c r="L10" s="4" t="s">
        <v>98</v>
      </c>
    </row>
    <row r="11" spans="1:12" ht="22.5" x14ac:dyDescent="0.25">
      <c r="A11" s="4">
        <v>8</v>
      </c>
      <c r="B11" s="4">
        <v>600946</v>
      </c>
      <c r="C11" s="4" t="s">
        <v>278</v>
      </c>
      <c r="D11" s="4" t="s">
        <v>277</v>
      </c>
      <c r="E11" s="4" t="s">
        <v>140</v>
      </c>
      <c r="F11" s="4" t="s">
        <v>3</v>
      </c>
      <c r="G11" s="4" t="s">
        <v>8</v>
      </c>
      <c r="H11" s="4"/>
      <c r="I11" s="4" t="s">
        <v>15</v>
      </c>
      <c r="J11" s="6">
        <v>36692</v>
      </c>
      <c r="K11" s="4">
        <v>9602864264</v>
      </c>
      <c r="L11" s="4" t="s">
        <v>98</v>
      </c>
    </row>
    <row r="12" spans="1:12" ht="22.5" x14ac:dyDescent="0.25">
      <c r="A12" s="4">
        <v>9</v>
      </c>
      <c r="B12" s="4">
        <v>601139</v>
      </c>
      <c r="C12" s="4" t="s">
        <v>276</v>
      </c>
      <c r="D12" s="4" t="s">
        <v>275</v>
      </c>
      <c r="E12" s="4" t="s">
        <v>274</v>
      </c>
      <c r="F12" s="4" t="s">
        <v>3</v>
      </c>
      <c r="G12" s="4" t="s">
        <v>17</v>
      </c>
      <c r="H12" s="4"/>
      <c r="I12" s="4" t="s">
        <v>15</v>
      </c>
      <c r="J12" s="6">
        <v>33667</v>
      </c>
      <c r="K12" s="4">
        <v>7357111547</v>
      </c>
      <c r="L12" s="4" t="s">
        <v>98</v>
      </c>
    </row>
    <row r="13" spans="1:12" ht="22.5" x14ac:dyDescent="0.25">
      <c r="A13" s="4">
        <v>10</v>
      </c>
      <c r="B13" s="4">
        <v>600333</v>
      </c>
      <c r="C13" s="4" t="s">
        <v>273</v>
      </c>
      <c r="D13" s="4" t="s">
        <v>272</v>
      </c>
      <c r="E13" s="4" t="s">
        <v>271</v>
      </c>
      <c r="F13" s="4" t="s">
        <v>3</v>
      </c>
      <c r="G13" s="4" t="s">
        <v>49</v>
      </c>
      <c r="H13" s="4"/>
      <c r="I13" s="4" t="s">
        <v>15</v>
      </c>
      <c r="J13" s="6">
        <v>37600</v>
      </c>
      <c r="K13" s="4">
        <v>9660414128</v>
      </c>
      <c r="L13" s="4" t="s">
        <v>98</v>
      </c>
    </row>
    <row r="14" spans="1:12" ht="33.75" x14ac:dyDescent="0.25">
      <c r="A14" s="4">
        <v>11</v>
      </c>
      <c r="B14" s="4">
        <v>601844</v>
      </c>
      <c r="C14" s="4" t="s">
        <v>270</v>
      </c>
      <c r="D14" s="4" t="s">
        <v>269</v>
      </c>
      <c r="E14" s="4" t="s">
        <v>268</v>
      </c>
      <c r="F14" s="4" t="s">
        <v>3</v>
      </c>
      <c r="G14" s="4" t="s">
        <v>8</v>
      </c>
      <c r="H14" s="4"/>
      <c r="I14" s="4" t="s">
        <v>15</v>
      </c>
      <c r="J14" s="6">
        <v>36723</v>
      </c>
      <c r="K14" s="4">
        <v>7073545431</v>
      </c>
      <c r="L14" s="4" t="s">
        <v>98</v>
      </c>
    </row>
    <row r="15" spans="1:12" ht="22.5" x14ac:dyDescent="0.25">
      <c r="A15" s="4">
        <v>12</v>
      </c>
      <c r="B15" s="4">
        <v>601905</v>
      </c>
      <c r="C15" s="4" t="s">
        <v>263</v>
      </c>
      <c r="D15" s="4" t="s">
        <v>187</v>
      </c>
      <c r="E15" s="4" t="s">
        <v>262</v>
      </c>
      <c r="F15" s="4" t="s">
        <v>3</v>
      </c>
      <c r="G15" s="4" t="s">
        <v>261</v>
      </c>
      <c r="H15" s="4"/>
      <c r="I15" s="4" t="s">
        <v>15</v>
      </c>
      <c r="J15" s="6">
        <v>37067</v>
      </c>
      <c r="K15" s="4">
        <v>9799965463</v>
      </c>
      <c r="L15" s="4" t="s">
        <v>98</v>
      </c>
    </row>
    <row r="16" spans="1:12" ht="22.5" x14ac:dyDescent="0.25">
      <c r="A16" s="4">
        <v>13</v>
      </c>
      <c r="B16" s="4">
        <v>600528</v>
      </c>
      <c r="C16" s="4" t="s">
        <v>257</v>
      </c>
      <c r="D16" s="4" t="s">
        <v>256</v>
      </c>
      <c r="E16" s="4" t="s">
        <v>255</v>
      </c>
      <c r="F16" s="4" t="s">
        <v>3</v>
      </c>
      <c r="G16" s="4" t="s">
        <v>49</v>
      </c>
      <c r="H16" s="4" t="s">
        <v>254</v>
      </c>
      <c r="I16" s="4" t="s">
        <v>15</v>
      </c>
      <c r="J16" s="6">
        <v>33725</v>
      </c>
      <c r="K16" s="4">
        <v>7976799320</v>
      </c>
      <c r="L16" s="4" t="s">
        <v>98</v>
      </c>
    </row>
    <row r="17" spans="1:12" ht="22.5" x14ac:dyDescent="0.25">
      <c r="A17" s="4">
        <v>14</v>
      </c>
      <c r="B17" s="4">
        <v>600573</v>
      </c>
      <c r="C17" s="4" t="s">
        <v>253</v>
      </c>
      <c r="D17" s="4" t="s">
        <v>252</v>
      </c>
      <c r="E17" s="4" t="s">
        <v>251</v>
      </c>
      <c r="F17" s="4" t="s">
        <v>3</v>
      </c>
      <c r="G17" s="4" t="s">
        <v>17</v>
      </c>
      <c r="H17" s="4" t="s">
        <v>250</v>
      </c>
      <c r="I17" s="4" t="s">
        <v>15</v>
      </c>
      <c r="J17" s="6">
        <v>35049</v>
      </c>
      <c r="K17" s="4">
        <v>9413982755</v>
      </c>
      <c r="L17" s="4" t="s">
        <v>98</v>
      </c>
    </row>
    <row r="18" spans="1:12" ht="22.5" x14ac:dyDescent="0.25">
      <c r="A18" s="4">
        <v>15</v>
      </c>
      <c r="B18" s="4">
        <v>603461</v>
      </c>
      <c r="C18" s="4" t="s">
        <v>249</v>
      </c>
      <c r="D18" s="4" t="s">
        <v>248</v>
      </c>
      <c r="E18" s="4" t="s">
        <v>228</v>
      </c>
      <c r="F18" s="4" t="s">
        <v>3</v>
      </c>
      <c r="G18" s="4" t="s">
        <v>8</v>
      </c>
      <c r="H18" s="4"/>
      <c r="I18" s="4" t="s">
        <v>15</v>
      </c>
      <c r="J18" s="6">
        <v>36659</v>
      </c>
      <c r="K18" s="4">
        <v>9001912704</v>
      </c>
      <c r="L18" s="4" t="s">
        <v>98</v>
      </c>
    </row>
    <row r="19" spans="1:12" ht="22.5" x14ac:dyDescent="0.25">
      <c r="A19" s="4">
        <v>16</v>
      </c>
      <c r="B19" s="4">
        <v>600226</v>
      </c>
      <c r="C19" s="4" t="s">
        <v>247</v>
      </c>
      <c r="D19" s="4" t="s">
        <v>246</v>
      </c>
      <c r="E19" s="4" t="s">
        <v>245</v>
      </c>
      <c r="F19" s="4" t="s">
        <v>3</v>
      </c>
      <c r="G19" s="4" t="s">
        <v>32</v>
      </c>
      <c r="H19" s="4"/>
      <c r="I19" s="4" t="s">
        <v>15</v>
      </c>
      <c r="J19" s="6">
        <v>37472</v>
      </c>
      <c r="K19" s="4">
        <v>8949915240</v>
      </c>
      <c r="L19" s="4" t="s">
        <v>98</v>
      </c>
    </row>
    <row r="20" spans="1:12" ht="33.75" x14ac:dyDescent="0.25">
      <c r="A20" s="4">
        <v>17</v>
      </c>
      <c r="B20" s="4">
        <v>602208</v>
      </c>
      <c r="C20" s="4" t="s">
        <v>244</v>
      </c>
      <c r="D20" s="4" t="s">
        <v>243</v>
      </c>
      <c r="E20" s="4" t="s">
        <v>242</v>
      </c>
      <c r="F20" s="4" t="s">
        <v>3</v>
      </c>
      <c r="G20" s="4" t="s">
        <v>17</v>
      </c>
      <c r="H20" s="4"/>
      <c r="I20" s="4" t="s">
        <v>15</v>
      </c>
      <c r="J20" s="6">
        <v>35858</v>
      </c>
      <c r="K20" s="4">
        <v>9636077729</v>
      </c>
      <c r="L20" s="4" t="s">
        <v>98</v>
      </c>
    </row>
    <row r="21" spans="1:12" ht="33.75" x14ac:dyDescent="0.25">
      <c r="A21" s="4">
        <v>18</v>
      </c>
      <c r="B21" s="4">
        <v>600965</v>
      </c>
      <c r="C21" s="4" t="s">
        <v>241</v>
      </c>
      <c r="D21" s="4" t="s">
        <v>240</v>
      </c>
      <c r="E21" s="4" t="s">
        <v>239</v>
      </c>
      <c r="F21" s="4" t="s">
        <v>3</v>
      </c>
      <c r="G21" s="4" t="s">
        <v>17</v>
      </c>
      <c r="H21" s="4"/>
      <c r="I21" s="4" t="s">
        <v>15</v>
      </c>
      <c r="J21" s="6">
        <v>31051</v>
      </c>
      <c r="K21" s="4">
        <v>9829319843</v>
      </c>
      <c r="L21" s="4" t="s">
        <v>98</v>
      </c>
    </row>
    <row r="22" spans="1:12" ht="22.5" x14ac:dyDescent="0.25">
      <c r="A22" s="4">
        <v>19</v>
      </c>
      <c r="B22" s="4">
        <v>601295</v>
      </c>
      <c r="C22" s="4" t="s">
        <v>238</v>
      </c>
      <c r="D22" s="4" t="s">
        <v>237</v>
      </c>
      <c r="E22" s="4" t="s">
        <v>236</v>
      </c>
      <c r="F22" s="4" t="s">
        <v>3</v>
      </c>
      <c r="G22" s="4" t="s">
        <v>17</v>
      </c>
      <c r="H22" s="4"/>
      <c r="I22" s="4" t="s">
        <v>15</v>
      </c>
      <c r="J22" s="6">
        <v>37544</v>
      </c>
      <c r="K22" s="4">
        <v>8003521990</v>
      </c>
      <c r="L22" s="4" t="s">
        <v>98</v>
      </c>
    </row>
    <row r="23" spans="1:12" ht="22.5" x14ac:dyDescent="0.25">
      <c r="A23" s="4">
        <v>20</v>
      </c>
      <c r="B23" s="4">
        <v>602168</v>
      </c>
      <c r="C23" s="4" t="s">
        <v>235</v>
      </c>
      <c r="D23" s="4" t="s">
        <v>234</v>
      </c>
      <c r="E23" s="4" t="s">
        <v>233</v>
      </c>
      <c r="F23" s="4" t="s">
        <v>3</v>
      </c>
      <c r="G23" s="4" t="s">
        <v>17</v>
      </c>
      <c r="H23" s="4" t="s">
        <v>16</v>
      </c>
      <c r="I23" s="4" t="s">
        <v>15</v>
      </c>
      <c r="J23" s="6">
        <v>34554</v>
      </c>
      <c r="K23" s="4">
        <v>9024214198</v>
      </c>
      <c r="L23" s="4" t="s">
        <v>98</v>
      </c>
    </row>
    <row r="24" spans="1:12" ht="22.5" x14ac:dyDescent="0.25">
      <c r="A24" s="4">
        <v>21</v>
      </c>
      <c r="B24" s="4">
        <v>575177</v>
      </c>
      <c r="C24" s="4" t="s">
        <v>232</v>
      </c>
      <c r="D24" s="4" t="s">
        <v>231</v>
      </c>
      <c r="E24" s="4" t="s">
        <v>134</v>
      </c>
      <c r="F24" s="4" t="s">
        <v>3</v>
      </c>
      <c r="G24" s="4" t="s">
        <v>8</v>
      </c>
      <c r="H24" s="4"/>
      <c r="I24" s="4" t="s">
        <v>15</v>
      </c>
      <c r="J24" s="6">
        <v>35045</v>
      </c>
      <c r="K24" s="4">
        <v>9829349155</v>
      </c>
      <c r="L24" s="4" t="s">
        <v>98</v>
      </c>
    </row>
    <row r="25" spans="1:12" ht="22.5" x14ac:dyDescent="0.25">
      <c r="A25" s="4">
        <v>22</v>
      </c>
      <c r="B25" s="4">
        <v>600517</v>
      </c>
      <c r="C25" s="4" t="s">
        <v>230</v>
      </c>
      <c r="D25" s="4" t="s">
        <v>229</v>
      </c>
      <c r="E25" s="4" t="s">
        <v>228</v>
      </c>
      <c r="F25" s="4" t="s">
        <v>3</v>
      </c>
      <c r="G25" s="4" t="s">
        <v>8</v>
      </c>
      <c r="H25" s="4"/>
      <c r="I25" s="4" t="s">
        <v>15</v>
      </c>
      <c r="J25" s="6">
        <v>37631</v>
      </c>
      <c r="K25" s="4">
        <v>9672037480</v>
      </c>
      <c r="L25" s="4" t="s">
        <v>98</v>
      </c>
    </row>
    <row r="26" spans="1:12" ht="33.75" x14ac:dyDescent="0.25">
      <c r="A26" s="4">
        <v>23</v>
      </c>
      <c r="B26" s="4">
        <v>600894</v>
      </c>
      <c r="C26" s="4" t="s">
        <v>227</v>
      </c>
      <c r="D26" s="4" t="s">
        <v>226</v>
      </c>
      <c r="E26" s="4" t="s">
        <v>225</v>
      </c>
      <c r="F26" s="4" t="s">
        <v>3</v>
      </c>
      <c r="G26" s="4" t="s">
        <v>49</v>
      </c>
      <c r="H26" s="4"/>
      <c r="I26" s="4" t="s">
        <v>15</v>
      </c>
      <c r="J26" s="6">
        <v>36047</v>
      </c>
      <c r="K26" s="4">
        <v>9928532646</v>
      </c>
      <c r="L26" s="4" t="s">
        <v>98</v>
      </c>
    </row>
    <row r="27" spans="1:12" ht="22.5" x14ac:dyDescent="0.25">
      <c r="A27" s="4">
        <v>24</v>
      </c>
      <c r="B27" s="4">
        <v>834213</v>
      </c>
      <c r="C27" s="4" t="s">
        <v>224</v>
      </c>
      <c r="D27" s="4" t="s">
        <v>25</v>
      </c>
      <c r="E27" s="4" t="s">
        <v>223</v>
      </c>
      <c r="F27" s="4" t="s">
        <v>3</v>
      </c>
      <c r="G27" s="4" t="s">
        <v>49</v>
      </c>
      <c r="H27" s="4"/>
      <c r="I27" s="4" t="s">
        <v>15</v>
      </c>
      <c r="J27" s="6">
        <v>36781</v>
      </c>
      <c r="K27" s="4">
        <v>9529376646</v>
      </c>
      <c r="L27" s="4" t="s">
        <v>98</v>
      </c>
    </row>
    <row r="28" spans="1:12" ht="22.5" x14ac:dyDescent="0.25">
      <c r="A28" s="4">
        <v>25</v>
      </c>
      <c r="B28" s="4">
        <v>601296</v>
      </c>
      <c r="C28" s="4" t="s">
        <v>222</v>
      </c>
      <c r="D28" s="4" t="s">
        <v>221</v>
      </c>
      <c r="E28" s="4" t="s">
        <v>12</v>
      </c>
      <c r="F28" s="4" t="s">
        <v>3</v>
      </c>
      <c r="G28" s="4" t="s">
        <v>2</v>
      </c>
      <c r="H28" s="4"/>
      <c r="I28" s="4" t="s">
        <v>1</v>
      </c>
      <c r="J28" s="6">
        <v>36571</v>
      </c>
      <c r="K28" s="4">
        <v>7852076967</v>
      </c>
      <c r="L28" s="4" t="s">
        <v>98</v>
      </c>
    </row>
    <row r="29" spans="1:12" ht="22.5" x14ac:dyDescent="0.25">
      <c r="A29" s="4">
        <v>26</v>
      </c>
      <c r="B29" s="4">
        <v>602066</v>
      </c>
      <c r="C29" s="4" t="s">
        <v>220</v>
      </c>
      <c r="D29" s="4" t="s">
        <v>219</v>
      </c>
      <c r="E29" s="4" t="s">
        <v>218</v>
      </c>
      <c r="F29" s="4" t="s">
        <v>3</v>
      </c>
      <c r="G29" s="4" t="s">
        <v>32</v>
      </c>
      <c r="H29" s="4"/>
      <c r="I29" s="4" t="s">
        <v>31</v>
      </c>
      <c r="J29" s="6">
        <v>34885</v>
      </c>
      <c r="K29" s="4">
        <v>7851932525</v>
      </c>
      <c r="L29" s="4" t="s">
        <v>98</v>
      </c>
    </row>
    <row r="30" spans="1:12" ht="22.5" x14ac:dyDescent="0.25">
      <c r="A30" s="4">
        <v>27</v>
      </c>
      <c r="B30" s="4">
        <v>577934</v>
      </c>
      <c r="C30" s="4" t="s">
        <v>217</v>
      </c>
      <c r="D30" s="4" t="s">
        <v>216</v>
      </c>
      <c r="E30" s="4" t="s">
        <v>215</v>
      </c>
      <c r="F30" s="4" t="s">
        <v>3</v>
      </c>
      <c r="G30" s="4" t="s">
        <v>8</v>
      </c>
      <c r="H30" s="4"/>
      <c r="I30" s="4" t="s">
        <v>7</v>
      </c>
      <c r="J30" s="6">
        <v>36228</v>
      </c>
      <c r="K30" s="4">
        <v>9829474875</v>
      </c>
      <c r="L30" s="4" t="s">
        <v>98</v>
      </c>
    </row>
    <row r="31" spans="1:12" ht="22.5" x14ac:dyDescent="0.25">
      <c r="A31" s="4">
        <v>28</v>
      </c>
      <c r="B31" s="4">
        <v>827609</v>
      </c>
      <c r="C31" s="4" t="s">
        <v>214</v>
      </c>
      <c r="D31" s="4" t="s">
        <v>213</v>
      </c>
      <c r="E31" s="4" t="s">
        <v>212</v>
      </c>
      <c r="F31" s="4" t="s">
        <v>3</v>
      </c>
      <c r="G31" s="4" t="s">
        <v>8</v>
      </c>
      <c r="H31" s="4"/>
      <c r="I31" s="4" t="s">
        <v>7</v>
      </c>
      <c r="J31" s="6">
        <v>37300</v>
      </c>
      <c r="K31" s="4">
        <v>8005802732</v>
      </c>
      <c r="L31" s="4" t="s">
        <v>98</v>
      </c>
    </row>
    <row r="32" spans="1:12" ht="22.5" x14ac:dyDescent="0.25">
      <c r="A32" s="4">
        <v>29</v>
      </c>
      <c r="B32" s="4">
        <v>574443</v>
      </c>
      <c r="C32" s="4" t="s">
        <v>211</v>
      </c>
      <c r="D32" s="4" t="s">
        <v>210</v>
      </c>
      <c r="E32" s="4" t="s">
        <v>99</v>
      </c>
      <c r="F32" s="4" t="s">
        <v>3</v>
      </c>
      <c r="G32" s="4" t="s">
        <v>8</v>
      </c>
      <c r="H32" s="4"/>
      <c r="I32" s="4" t="s">
        <v>7</v>
      </c>
      <c r="J32" s="6">
        <v>37080</v>
      </c>
      <c r="K32" s="4">
        <v>8000295443</v>
      </c>
      <c r="L32" s="4" t="s">
        <v>98</v>
      </c>
    </row>
    <row r="33" spans="1:12" ht="22.5" x14ac:dyDescent="0.25">
      <c r="A33" s="4">
        <v>30</v>
      </c>
      <c r="B33" s="4">
        <v>600071</v>
      </c>
      <c r="C33" s="4" t="s">
        <v>209</v>
      </c>
      <c r="D33" s="4" t="s">
        <v>208</v>
      </c>
      <c r="E33" s="4" t="s">
        <v>207</v>
      </c>
      <c r="F33" s="4" t="s">
        <v>3</v>
      </c>
      <c r="G33" s="4" t="s">
        <v>8</v>
      </c>
      <c r="H33" s="4"/>
      <c r="I33" s="4" t="s">
        <v>7</v>
      </c>
      <c r="J33" s="6">
        <v>36342</v>
      </c>
      <c r="K33" s="4">
        <v>9057269947</v>
      </c>
      <c r="L33" s="4" t="s">
        <v>98</v>
      </c>
    </row>
    <row r="34" spans="1:12" ht="45" x14ac:dyDescent="0.25">
      <c r="A34" s="4">
        <v>31</v>
      </c>
      <c r="B34" s="4">
        <v>600564</v>
      </c>
      <c r="C34" s="4" t="s">
        <v>200</v>
      </c>
      <c r="D34" s="4" t="s">
        <v>199</v>
      </c>
      <c r="E34" s="4" t="s">
        <v>198</v>
      </c>
      <c r="F34" s="4" t="s">
        <v>3</v>
      </c>
      <c r="G34" s="4" t="s">
        <v>2</v>
      </c>
      <c r="H34" s="4"/>
      <c r="I34" s="4" t="s">
        <v>1</v>
      </c>
      <c r="J34" s="6">
        <v>37474</v>
      </c>
      <c r="K34" s="4">
        <v>9929262821</v>
      </c>
      <c r="L34" s="4" t="s">
        <v>98</v>
      </c>
    </row>
    <row r="35" spans="1:12" ht="22.5" x14ac:dyDescent="0.25">
      <c r="A35" s="4">
        <v>32</v>
      </c>
      <c r="B35" s="4">
        <v>601037</v>
      </c>
      <c r="C35" s="4" t="s">
        <v>197</v>
      </c>
      <c r="D35" s="4" t="s">
        <v>196</v>
      </c>
      <c r="E35" s="4" t="s">
        <v>195</v>
      </c>
      <c r="F35" s="4" t="s">
        <v>3</v>
      </c>
      <c r="G35" s="4" t="s">
        <v>8</v>
      </c>
      <c r="H35" s="4"/>
      <c r="I35" s="4" t="s">
        <v>7</v>
      </c>
      <c r="J35" s="6">
        <v>37330</v>
      </c>
      <c r="K35" s="4">
        <v>9602929982</v>
      </c>
      <c r="L35" s="4" t="s">
        <v>98</v>
      </c>
    </row>
    <row r="36" spans="1:12" ht="22.5" x14ac:dyDescent="0.25">
      <c r="A36" s="4">
        <v>33</v>
      </c>
      <c r="B36" s="4">
        <v>603843</v>
      </c>
      <c r="C36" s="4" t="s">
        <v>194</v>
      </c>
      <c r="D36" s="4" t="s">
        <v>193</v>
      </c>
      <c r="E36" s="4" t="s">
        <v>192</v>
      </c>
      <c r="F36" s="4" t="s">
        <v>3</v>
      </c>
      <c r="G36" s="4" t="s">
        <v>8</v>
      </c>
      <c r="H36" s="4"/>
      <c r="I36" s="4" t="s">
        <v>7</v>
      </c>
      <c r="J36" s="6">
        <v>37328</v>
      </c>
      <c r="K36" s="4">
        <v>9352601299</v>
      </c>
      <c r="L36" s="4" t="s">
        <v>98</v>
      </c>
    </row>
    <row r="37" spans="1:12" ht="22.5" x14ac:dyDescent="0.25">
      <c r="A37" s="4">
        <v>34</v>
      </c>
      <c r="B37" s="4">
        <v>600510</v>
      </c>
      <c r="C37" s="4" t="s">
        <v>179</v>
      </c>
      <c r="D37" s="4" t="s">
        <v>178</v>
      </c>
      <c r="E37" s="4" t="s">
        <v>177</v>
      </c>
      <c r="F37" s="4" t="s">
        <v>3</v>
      </c>
      <c r="G37" s="4" t="s">
        <v>2</v>
      </c>
      <c r="H37" s="4"/>
      <c r="I37" s="4" t="s">
        <v>1</v>
      </c>
      <c r="J37" s="6">
        <v>38211</v>
      </c>
      <c r="K37" s="4">
        <v>9828770632</v>
      </c>
      <c r="L37" s="4" t="s">
        <v>98</v>
      </c>
    </row>
    <row r="38" spans="1:12" ht="22.5" x14ac:dyDescent="0.25">
      <c r="A38" s="4">
        <v>35</v>
      </c>
      <c r="B38" s="4">
        <v>602040</v>
      </c>
      <c r="C38" s="4" t="s">
        <v>176</v>
      </c>
      <c r="D38" s="4" t="s">
        <v>175</v>
      </c>
      <c r="E38" s="4" t="s">
        <v>174</v>
      </c>
      <c r="F38" s="4" t="s">
        <v>3</v>
      </c>
      <c r="G38" s="4" t="s">
        <v>8</v>
      </c>
      <c r="H38" s="4"/>
      <c r="I38" s="4" t="s">
        <v>7</v>
      </c>
      <c r="J38" s="6">
        <v>36655</v>
      </c>
      <c r="K38" s="4">
        <v>9680534274</v>
      </c>
      <c r="L38" s="4" t="s">
        <v>98</v>
      </c>
    </row>
    <row r="39" spans="1:12" ht="22.5" x14ac:dyDescent="0.25">
      <c r="A39" s="4">
        <v>36</v>
      </c>
      <c r="B39" s="4">
        <v>601764</v>
      </c>
      <c r="C39" s="4" t="s">
        <v>173</v>
      </c>
      <c r="D39" s="4" t="s">
        <v>172</v>
      </c>
      <c r="E39" s="4" t="s">
        <v>171</v>
      </c>
      <c r="F39" s="4" t="s">
        <v>3</v>
      </c>
      <c r="G39" s="4" t="s">
        <v>8</v>
      </c>
      <c r="H39" s="4"/>
      <c r="I39" s="4" t="s">
        <v>7</v>
      </c>
      <c r="J39" s="6">
        <v>36974</v>
      </c>
      <c r="K39" s="4">
        <v>9982102287</v>
      </c>
      <c r="L39" s="4" t="s">
        <v>98</v>
      </c>
    </row>
    <row r="40" spans="1:12" ht="22.5" x14ac:dyDescent="0.25">
      <c r="A40" s="4">
        <v>37</v>
      </c>
      <c r="B40" s="4">
        <v>601246</v>
      </c>
      <c r="C40" s="4" t="s">
        <v>170</v>
      </c>
      <c r="D40" s="4" t="s">
        <v>169</v>
      </c>
      <c r="E40" s="4" t="s">
        <v>168</v>
      </c>
      <c r="F40" s="4" t="s">
        <v>3</v>
      </c>
      <c r="G40" s="4" t="s">
        <v>32</v>
      </c>
      <c r="H40" s="4"/>
      <c r="I40" s="4" t="s">
        <v>31</v>
      </c>
      <c r="J40" s="6">
        <v>36656</v>
      </c>
      <c r="K40" s="4">
        <v>7023713069</v>
      </c>
      <c r="L40" s="4" t="s">
        <v>98</v>
      </c>
    </row>
    <row r="41" spans="1:12" ht="22.5" x14ac:dyDescent="0.25">
      <c r="A41" s="4">
        <v>38</v>
      </c>
      <c r="B41" s="4">
        <v>868448</v>
      </c>
      <c r="C41" s="4" t="s">
        <v>167</v>
      </c>
      <c r="D41" s="4" t="s">
        <v>166</v>
      </c>
      <c r="E41" s="4" t="s">
        <v>99</v>
      </c>
      <c r="F41" s="4" t="s">
        <v>3</v>
      </c>
      <c r="G41" s="4" t="s">
        <v>37</v>
      </c>
      <c r="H41" s="4"/>
      <c r="I41" s="4" t="s">
        <v>36</v>
      </c>
      <c r="J41" s="6">
        <v>35905</v>
      </c>
      <c r="K41" s="4">
        <v>8003584682</v>
      </c>
      <c r="L41" s="4" t="s">
        <v>98</v>
      </c>
    </row>
    <row r="42" spans="1:12" ht="22.5" x14ac:dyDescent="0.25">
      <c r="A42" s="4">
        <v>39</v>
      </c>
      <c r="B42" s="4">
        <v>600712</v>
      </c>
      <c r="C42" s="4" t="s">
        <v>154</v>
      </c>
      <c r="D42" s="4" t="s">
        <v>153</v>
      </c>
      <c r="E42" s="4" t="s">
        <v>152</v>
      </c>
      <c r="F42" s="4" t="s">
        <v>3</v>
      </c>
      <c r="G42" s="4" t="s">
        <v>2</v>
      </c>
      <c r="H42" s="4"/>
      <c r="I42" s="4" t="s">
        <v>1</v>
      </c>
      <c r="J42" s="6">
        <v>36768</v>
      </c>
      <c r="K42" s="4">
        <v>8769357502</v>
      </c>
      <c r="L42" s="4" t="s">
        <v>98</v>
      </c>
    </row>
    <row r="43" spans="1:12" ht="22.5" x14ac:dyDescent="0.25">
      <c r="A43" s="4">
        <v>40</v>
      </c>
      <c r="B43" s="4">
        <v>603206</v>
      </c>
      <c r="C43" s="4" t="s">
        <v>151</v>
      </c>
      <c r="D43" s="4" t="s">
        <v>150</v>
      </c>
      <c r="E43" s="4" t="s">
        <v>149</v>
      </c>
      <c r="F43" s="4" t="s">
        <v>3</v>
      </c>
      <c r="G43" s="4" t="s">
        <v>2</v>
      </c>
      <c r="H43" s="4"/>
      <c r="I43" s="4" t="s">
        <v>1</v>
      </c>
      <c r="J43" s="6">
        <v>37053</v>
      </c>
      <c r="K43" s="4">
        <v>9610245955</v>
      </c>
      <c r="L43" s="4" t="s">
        <v>98</v>
      </c>
    </row>
    <row r="44" spans="1:12" ht="33.75" x14ac:dyDescent="0.25">
      <c r="A44" s="4">
        <v>41</v>
      </c>
      <c r="B44" s="4">
        <v>603396</v>
      </c>
      <c r="C44" s="4" t="s">
        <v>148</v>
      </c>
      <c r="D44" s="4" t="s">
        <v>147</v>
      </c>
      <c r="E44" s="4" t="s">
        <v>146</v>
      </c>
      <c r="F44" s="4" t="s">
        <v>3</v>
      </c>
      <c r="G44" s="4" t="s">
        <v>2</v>
      </c>
      <c r="H44" s="4"/>
      <c r="I44" s="4" t="s">
        <v>1</v>
      </c>
      <c r="J44" s="6">
        <v>37398</v>
      </c>
      <c r="K44" s="4">
        <v>7014508394</v>
      </c>
      <c r="L44" s="4" t="s">
        <v>98</v>
      </c>
    </row>
    <row r="45" spans="1:12" x14ac:dyDescent="0.25">
      <c r="A45" s="4">
        <v>42</v>
      </c>
      <c r="B45" s="4">
        <v>603702</v>
      </c>
      <c r="C45" s="4" t="s">
        <v>145</v>
      </c>
      <c r="D45" s="4" t="s">
        <v>144</v>
      </c>
      <c r="E45" s="4" t="s">
        <v>143</v>
      </c>
      <c r="F45" s="4" t="s">
        <v>3</v>
      </c>
      <c r="G45" s="4" t="s">
        <v>49</v>
      </c>
      <c r="H45" s="4"/>
      <c r="I45" s="4" t="s">
        <v>48</v>
      </c>
      <c r="J45" s="6">
        <v>37631</v>
      </c>
      <c r="K45" s="4">
        <v>7424893508</v>
      </c>
      <c r="L45" s="4" t="s">
        <v>98</v>
      </c>
    </row>
    <row r="46" spans="1:12" ht="22.5" x14ac:dyDescent="0.25">
      <c r="A46" s="4">
        <v>43</v>
      </c>
      <c r="B46" s="4">
        <v>574872</v>
      </c>
      <c r="C46" s="4" t="s">
        <v>142</v>
      </c>
      <c r="D46" s="4" t="s">
        <v>141</v>
      </c>
      <c r="E46" s="4" t="s">
        <v>140</v>
      </c>
      <c r="F46" s="4" t="s">
        <v>3</v>
      </c>
      <c r="G46" s="4" t="s">
        <v>49</v>
      </c>
      <c r="H46" s="4"/>
      <c r="I46" s="4" t="s">
        <v>48</v>
      </c>
      <c r="J46" s="6">
        <v>36948</v>
      </c>
      <c r="K46" s="4">
        <v>7300309153</v>
      </c>
      <c r="L46" s="4" t="s">
        <v>98</v>
      </c>
    </row>
    <row r="47" spans="1:12" ht="22.5" x14ac:dyDescent="0.25">
      <c r="A47" s="4">
        <v>44</v>
      </c>
      <c r="B47" s="4">
        <v>600289</v>
      </c>
      <c r="C47" s="4" t="s">
        <v>131</v>
      </c>
      <c r="D47" s="4" t="s">
        <v>130</v>
      </c>
      <c r="E47" s="4" t="s">
        <v>129</v>
      </c>
      <c r="F47" s="4" t="s">
        <v>3</v>
      </c>
      <c r="G47" s="4" t="s">
        <v>2</v>
      </c>
      <c r="H47" s="4"/>
      <c r="I47" s="4" t="s">
        <v>1</v>
      </c>
      <c r="J47" s="6">
        <v>36928</v>
      </c>
      <c r="K47" s="4">
        <v>7877166624</v>
      </c>
      <c r="L47" s="4" t="s">
        <v>98</v>
      </c>
    </row>
    <row r="48" spans="1:12" ht="22.5" x14ac:dyDescent="0.25">
      <c r="A48" s="4">
        <v>45</v>
      </c>
      <c r="B48" s="4">
        <v>579426</v>
      </c>
      <c r="C48" s="4" t="s">
        <v>122</v>
      </c>
      <c r="D48" s="4" t="s">
        <v>121</v>
      </c>
      <c r="E48" s="4" t="s">
        <v>120</v>
      </c>
      <c r="F48" s="4" t="s">
        <v>3</v>
      </c>
      <c r="G48" s="4" t="s">
        <v>49</v>
      </c>
      <c r="H48" s="4"/>
      <c r="I48" s="4" t="s">
        <v>48</v>
      </c>
      <c r="J48" s="6">
        <v>36399</v>
      </c>
      <c r="K48" s="4">
        <v>9602217778</v>
      </c>
      <c r="L48" s="4" t="s">
        <v>98</v>
      </c>
    </row>
    <row r="49" spans="1:12" ht="22.5" x14ac:dyDescent="0.25">
      <c r="A49" s="4">
        <v>46</v>
      </c>
      <c r="B49" s="4">
        <v>867716</v>
      </c>
      <c r="C49" s="4" t="s">
        <v>110</v>
      </c>
      <c r="D49" s="4" t="s">
        <v>109</v>
      </c>
      <c r="E49" s="4" t="s">
        <v>108</v>
      </c>
      <c r="F49" s="4" t="s">
        <v>3</v>
      </c>
      <c r="G49" s="4" t="s">
        <v>49</v>
      </c>
      <c r="H49" s="4"/>
      <c r="I49" s="4" t="s">
        <v>48</v>
      </c>
      <c r="J49" s="6">
        <v>34868</v>
      </c>
      <c r="K49" s="4">
        <v>9509104056</v>
      </c>
      <c r="L49" s="4" t="s">
        <v>98</v>
      </c>
    </row>
    <row r="50" spans="1:12" ht="22.5" x14ac:dyDescent="0.25">
      <c r="A50" s="4">
        <v>47</v>
      </c>
      <c r="B50" s="4">
        <v>891738</v>
      </c>
      <c r="C50" s="4" t="s">
        <v>101</v>
      </c>
      <c r="D50" s="4" t="s">
        <v>100</v>
      </c>
      <c r="E50" s="4" t="s">
        <v>99</v>
      </c>
      <c r="F50" s="4" t="s">
        <v>3</v>
      </c>
      <c r="G50" s="4" t="s">
        <v>37</v>
      </c>
      <c r="H50" s="4"/>
      <c r="I50" s="4" t="s">
        <v>41</v>
      </c>
      <c r="J50" s="6">
        <v>35032</v>
      </c>
      <c r="K50" s="4">
        <v>9414617229</v>
      </c>
      <c r="L50" s="4" t="s">
        <v>98</v>
      </c>
    </row>
    <row r="51" spans="1:12" ht="33.75" x14ac:dyDescent="0.25">
      <c r="A51" s="4">
        <v>48</v>
      </c>
      <c r="B51" s="4">
        <v>830687</v>
      </c>
      <c r="C51" s="4" t="s">
        <v>97</v>
      </c>
      <c r="D51" s="4" t="s">
        <v>96</v>
      </c>
      <c r="E51" s="4" t="s">
        <v>95</v>
      </c>
      <c r="F51" s="4" t="s">
        <v>3</v>
      </c>
      <c r="G51" s="4" t="s">
        <v>17</v>
      </c>
      <c r="H51" s="4"/>
      <c r="I51" s="4" t="s">
        <v>15</v>
      </c>
      <c r="J51" s="6">
        <v>36821</v>
      </c>
      <c r="K51" s="4">
        <v>9982082063</v>
      </c>
      <c r="L51" s="4" t="s">
        <v>30</v>
      </c>
    </row>
    <row r="52" spans="1:12" ht="33.75" x14ac:dyDescent="0.25">
      <c r="A52" s="4">
        <v>49</v>
      </c>
      <c r="B52" s="4">
        <v>600568</v>
      </c>
      <c r="C52" s="4" t="s">
        <v>94</v>
      </c>
      <c r="D52" s="4" t="s">
        <v>93</v>
      </c>
      <c r="E52" s="4" t="s">
        <v>92</v>
      </c>
      <c r="F52" s="4" t="s">
        <v>3</v>
      </c>
      <c r="G52" s="4" t="s">
        <v>49</v>
      </c>
      <c r="H52" s="4"/>
      <c r="I52" s="4" t="s">
        <v>15</v>
      </c>
      <c r="J52" s="6">
        <v>37150</v>
      </c>
      <c r="K52" s="4">
        <v>7877928343</v>
      </c>
      <c r="L52" s="4" t="s">
        <v>30</v>
      </c>
    </row>
    <row r="53" spans="1:12" ht="45" x14ac:dyDescent="0.25">
      <c r="A53" s="4">
        <v>50</v>
      </c>
      <c r="B53" s="4">
        <v>603754</v>
      </c>
      <c r="C53" s="4" t="s">
        <v>91</v>
      </c>
      <c r="D53" s="4" t="s">
        <v>90</v>
      </c>
      <c r="E53" s="4" t="s">
        <v>89</v>
      </c>
      <c r="F53" s="4" t="s">
        <v>3</v>
      </c>
      <c r="G53" s="4" t="s">
        <v>2</v>
      </c>
      <c r="H53" s="4"/>
      <c r="I53" s="4" t="s">
        <v>15</v>
      </c>
      <c r="J53" s="6">
        <v>36383</v>
      </c>
      <c r="K53" s="4">
        <v>7976534944</v>
      </c>
      <c r="L53" s="4" t="s">
        <v>30</v>
      </c>
    </row>
    <row r="54" spans="1:12" ht="33.75" x14ac:dyDescent="0.25">
      <c r="A54" s="4">
        <v>51</v>
      </c>
      <c r="B54" s="4">
        <v>602648</v>
      </c>
      <c r="C54" s="4" t="s">
        <v>85</v>
      </c>
      <c r="D54" s="4" t="s">
        <v>84</v>
      </c>
      <c r="E54" s="4" t="s">
        <v>83</v>
      </c>
      <c r="F54" s="4" t="s">
        <v>3</v>
      </c>
      <c r="G54" s="4" t="s">
        <v>8</v>
      </c>
      <c r="H54" s="4"/>
      <c r="I54" s="4" t="s">
        <v>15</v>
      </c>
      <c r="J54" s="6">
        <v>36768</v>
      </c>
      <c r="K54" s="4">
        <v>9521416699</v>
      </c>
      <c r="L54" s="4" t="s">
        <v>30</v>
      </c>
    </row>
    <row r="55" spans="1:12" ht="22.5" x14ac:dyDescent="0.25">
      <c r="A55" s="4">
        <v>52</v>
      </c>
      <c r="B55" s="4">
        <v>601039</v>
      </c>
      <c r="C55" s="4" t="s">
        <v>82</v>
      </c>
      <c r="D55" s="4" t="s">
        <v>81</v>
      </c>
      <c r="E55" s="4" t="s">
        <v>80</v>
      </c>
      <c r="F55" s="4" t="s">
        <v>3</v>
      </c>
      <c r="G55" s="4" t="s">
        <v>8</v>
      </c>
      <c r="H55" s="4" t="s">
        <v>16</v>
      </c>
      <c r="I55" s="4" t="s">
        <v>15</v>
      </c>
      <c r="J55" s="6">
        <v>37522</v>
      </c>
      <c r="K55" s="4">
        <v>9929940975</v>
      </c>
      <c r="L55" s="4" t="s">
        <v>30</v>
      </c>
    </row>
    <row r="56" spans="1:12" ht="33.75" x14ac:dyDescent="0.25">
      <c r="A56" s="4">
        <v>53</v>
      </c>
      <c r="B56" s="4">
        <v>868335</v>
      </c>
      <c r="C56" s="4" t="s">
        <v>76</v>
      </c>
      <c r="D56" s="4" t="s">
        <v>75</v>
      </c>
      <c r="E56" s="4" t="s">
        <v>74</v>
      </c>
      <c r="F56" s="4" t="s">
        <v>3</v>
      </c>
      <c r="G56" s="4" t="s">
        <v>17</v>
      </c>
      <c r="H56" s="4"/>
      <c r="I56" s="4" t="s">
        <v>15</v>
      </c>
      <c r="J56" s="6">
        <v>37632</v>
      </c>
      <c r="K56" s="4">
        <v>9352787279</v>
      </c>
      <c r="L56" s="4" t="s">
        <v>30</v>
      </c>
    </row>
    <row r="57" spans="1:12" ht="22.5" x14ac:dyDescent="0.25">
      <c r="A57" s="4">
        <v>54</v>
      </c>
      <c r="B57" s="4">
        <v>603695</v>
      </c>
      <c r="C57" s="4" t="s">
        <v>70</v>
      </c>
      <c r="D57" s="4" t="s">
        <v>69</v>
      </c>
      <c r="E57" s="4" t="s">
        <v>68</v>
      </c>
      <c r="F57" s="4" t="s">
        <v>3</v>
      </c>
      <c r="G57" s="4" t="s">
        <v>8</v>
      </c>
      <c r="H57" s="4"/>
      <c r="I57" s="4" t="s">
        <v>7</v>
      </c>
      <c r="J57" s="6">
        <v>35838</v>
      </c>
      <c r="K57" s="4">
        <v>9530343444</v>
      </c>
      <c r="L57" s="4" t="s">
        <v>30</v>
      </c>
    </row>
    <row r="58" spans="1:12" ht="33.75" x14ac:dyDescent="0.25">
      <c r="A58" s="4">
        <v>55</v>
      </c>
      <c r="B58" s="4">
        <v>600191</v>
      </c>
      <c r="C58" s="4" t="s">
        <v>52</v>
      </c>
      <c r="D58" s="4" t="s">
        <v>51</v>
      </c>
      <c r="E58" s="4" t="s">
        <v>50</v>
      </c>
      <c r="F58" s="4" t="s">
        <v>3</v>
      </c>
      <c r="G58" s="4" t="s">
        <v>49</v>
      </c>
      <c r="H58" s="4"/>
      <c r="I58" s="4" t="s">
        <v>48</v>
      </c>
      <c r="J58" s="6">
        <v>37524</v>
      </c>
      <c r="K58" s="4">
        <v>7297003644</v>
      </c>
      <c r="L58" s="4" t="s">
        <v>30</v>
      </c>
    </row>
    <row r="59" spans="1:12" ht="22.5" x14ac:dyDescent="0.25">
      <c r="A59" s="4">
        <v>56</v>
      </c>
      <c r="B59" s="4">
        <v>835528</v>
      </c>
      <c r="C59" s="4" t="s">
        <v>47</v>
      </c>
      <c r="D59" s="4" t="s">
        <v>46</v>
      </c>
      <c r="E59" s="4" t="s">
        <v>45</v>
      </c>
      <c r="F59" s="4" t="s">
        <v>3</v>
      </c>
      <c r="G59" s="4" t="s">
        <v>2</v>
      </c>
      <c r="H59" s="4" t="s">
        <v>16</v>
      </c>
      <c r="I59" s="4" t="s">
        <v>1</v>
      </c>
      <c r="J59" s="6">
        <v>36643</v>
      </c>
      <c r="K59" s="4">
        <v>9602669890</v>
      </c>
      <c r="L59" s="4" t="s">
        <v>30</v>
      </c>
    </row>
    <row r="60" spans="1:12" ht="22.5" x14ac:dyDescent="0.25">
      <c r="A60" s="4">
        <v>57</v>
      </c>
      <c r="B60" s="4">
        <v>601722</v>
      </c>
      <c r="C60" s="4" t="s">
        <v>29</v>
      </c>
      <c r="D60" s="4" t="s">
        <v>28</v>
      </c>
      <c r="E60" s="4" t="s">
        <v>27</v>
      </c>
      <c r="F60" s="4" t="s">
        <v>3</v>
      </c>
      <c r="G60" s="4" t="s">
        <v>2</v>
      </c>
      <c r="H60" s="4"/>
      <c r="I60" s="4" t="s">
        <v>15</v>
      </c>
      <c r="J60" s="6">
        <v>37433</v>
      </c>
      <c r="K60" s="4">
        <v>7976045480</v>
      </c>
      <c r="L60" s="4" t="s">
        <v>0</v>
      </c>
    </row>
    <row r="61" spans="1:12" ht="22.5" x14ac:dyDescent="0.25">
      <c r="A61" s="4">
        <v>58</v>
      </c>
      <c r="B61" s="4">
        <v>600808</v>
      </c>
      <c r="C61" s="4" t="s">
        <v>26</v>
      </c>
      <c r="D61" s="4" t="s">
        <v>25</v>
      </c>
      <c r="E61" s="4" t="s">
        <v>24</v>
      </c>
      <c r="F61" s="4" t="s">
        <v>3</v>
      </c>
      <c r="G61" s="4" t="s">
        <v>2</v>
      </c>
      <c r="H61" s="4" t="s">
        <v>16</v>
      </c>
      <c r="I61" s="4" t="s">
        <v>15</v>
      </c>
      <c r="J61" s="6">
        <v>36838</v>
      </c>
      <c r="K61" s="4">
        <v>8290516908</v>
      </c>
      <c r="L61" s="4" t="s">
        <v>0</v>
      </c>
    </row>
    <row r="62" spans="1:12" ht="22.5" x14ac:dyDescent="0.25">
      <c r="A62" s="4">
        <v>59</v>
      </c>
      <c r="B62" s="4">
        <v>600910</v>
      </c>
      <c r="C62" s="4" t="s">
        <v>14</v>
      </c>
      <c r="D62" s="4" t="s">
        <v>13</v>
      </c>
      <c r="E62" s="4" t="s">
        <v>12</v>
      </c>
      <c r="F62" s="4" t="s">
        <v>3</v>
      </c>
      <c r="G62" s="4" t="s">
        <v>8</v>
      </c>
      <c r="H62" s="4"/>
      <c r="I62" s="4" t="s">
        <v>7</v>
      </c>
      <c r="J62" s="6">
        <v>36418</v>
      </c>
      <c r="K62" s="4">
        <v>9413162081</v>
      </c>
      <c r="L62" s="4" t="s">
        <v>0</v>
      </c>
    </row>
    <row r="63" spans="1:12" ht="22.5" x14ac:dyDescent="0.25">
      <c r="A63" s="4">
        <v>60</v>
      </c>
      <c r="B63" s="4">
        <v>825541</v>
      </c>
      <c r="C63" s="4" t="s">
        <v>11</v>
      </c>
      <c r="D63" s="4" t="s">
        <v>10</v>
      </c>
      <c r="E63" s="4" t="s">
        <v>9</v>
      </c>
      <c r="F63" s="4" t="s">
        <v>3</v>
      </c>
      <c r="G63" s="4" t="s">
        <v>8</v>
      </c>
      <c r="H63" s="4"/>
      <c r="I63" s="4" t="s">
        <v>7</v>
      </c>
      <c r="J63" s="6">
        <v>35985</v>
      </c>
      <c r="K63" s="4">
        <v>7412881060</v>
      </c>
      <c r="L63" s="4" t="s">
        <v>0</v>
      </c>
    </row>
    <row r="64" spans="1:12" ht="45" x14ac:dyDescent="0.25">
      <c r="A64" s="4">
        <v>61</v>
      </c>
      <c r="B64" s="4">
        <v>603707</v>
      </c>
      <c r="C64" s="4" t="s">
        <v>6</v>
      </c>
      <c r="D64" s="4" t="s">
        <v>5</v>
      </c>
      <c r="E64" s="4" t="s">
        <v>4</v>
      </c>
      <c r="F64" s="4" t="s">
        <v>3</v>
      </c>
      <c r="G64" s="4" t="s">
        <v>2</v>
      </c>
      <c r="H64" s="4"/>
      <c r="I64" s="4" t="s">
        <v>1</v>
      </c>
      <c r="J64" s="6">
        <v>36773</v>
      </c>
      <c r="K64" s="4">
        <v>8690331181</v>
      </c>
      <c r="L64" s="4" t="s">
        <v>0</v>
      </c>
    </row>
    <row r="65" spans="1:12" x14ac:dyDescent="0.25">
      <c r="A65" s="254"/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</row>
    <row r="67" spans="1:12" x14ac:dyDescent="0.25">
      <c r="A67" s="234" t="s">
        <v>311</v>
      </c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</row>
    <row r="68" spans="1:12" x14ac:dyDescent="0.25">
      <c r="A68" s="234" t="s">
        <v>310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</row>
    <row r="69" spans="1:12" ht="22.5" x14ac:dyDescent="0.25">
      <c r="A69" s="4" t="s">
        <v>309</v>
      </c>
      <c r="B69" s="4" t="s">
        <v>308</v>
      </c>
      <c r="C69" s="4" t="s">
        <v>307</v>
      </c>
      <c r="D69" s="4" t="s">
        <v>306</v>
      </c>
      <c r="E69" s="4" t="s">
        <v>305</v>
      </c>
      <c r="F69" s="4" t="s">
        <v>304</v>
      </c>
      <c r="G69" s="4" t="s">
        <v>303</v>
      </c>
      <c r="H69" s="4" t="s">
        <v>302</v>
      </c>
      <c r="I69" s="4" t="s">
        <v>301</v>
      </c>
      <c r="J69" s="4" t="s">
        <v>300</v>
      </c>
      <c r="K69" s="4" t="s">
        <v>299</v>
      </c>
      <c r="L69" s="4" t="s">
        <v>298</v>
      </c>
    </row>
    <row r="70" spans="1:12" ht="22.5" x14ac:dyDescent="0.25">
      <c r="A70" s="4">
        <v>1</v>
      </c>
      <c r="B70" s="4">
        <v>603142</v>
      </c>
      <c r="C70" s="4" t="s">
        <v>260</v>
      </c>
      <c r="D70" s="4" t="s">
        <v>259</v>
      </c>
      <c r="E70" s="4" t="s">
        <v>258</v>
      </c>
      <c r="F70" s="4" t="s">
        <v>3</v>
      </c>
      <c r="G70" s="4" t="s">
        <v>49</v>
      </c>
      <c r="H70" s="4"/>
      <c r="I70" s="4" t="s">
        <v>15</v>
      </c>
      <c r="J70" s="6">
        <v>36521</v>
      </c>
      <c r="K70" s="4">
        <v>8764026850</v>
      </c>
      <c r="L70" s="4" t="s">
        <v>98</v>
      </c>
    </row>
    <row r="71" spans="1:12" ht="22.5" x14ac:dyDescent="0.25">
      <c r="A71" s="4">
        <v>2</v>
      </c>
      <c r="B71" s="4">
        <v>603309</v>
      </c>
      <c r="C71" s="4" t="s">
        <v>347</v>
      </c>
      <c r="D71" s="4" t="s">
        <v>348</v>
      </c>
      <c r="E71" s="4" t="s">
        <v>349</v>
      </c>
      <c r="F71" s="4" t="s">
        <v>3</v>
      </c>
      <c r="G71" s="4" t="s">
        <v>17</v>
      </c>
      <c r="H71" s="4"/>
      <c r="I71" s="4" t="s">
        <v>15</v>
      </c>
      <c r="J71" s="6">
        <v>36346</v>
      </c>
      <c r="K71" s="4">
        <v>7414096977</v>
      </c>
      <c r="L71" s="4" t="s">
        <v>98</v>
      </c>
    </row>
    <row r="72" spans="1:12" ht="33.75" x14ac:dyDescent="0.25">
      <c r="A72" s="4">
        <v>3</v>
      </c>
      <c r="B72" s="4">
        <v>600539</v>
      </c>
      <c r="C72" s="4" t="s">
        <v>203</v>
      </c>
      <c r="D72" s="4" t="s">
        <v>202</v>
      </c>
      <c r="E72" s="4" t="s">
        <v>201</v>
      </c>
      <c r="F72" s="4" t="s">
        <v>3</v>
      </c>
      <c r="G72" s="4" t="s">
        <v>8</v>
      </c>
      <c r="H72" s="4"/>
      <c r="I72" s="4" t="s">
        <v>15</v>
      </c>
      <c r="J72" s="6">
        <v>36442</v>
      </c>
      <c r="K72" s="4">
        <v>8690401263</v>
      </c>
      <c r="L72" s="4" t="s">
        <v>98</v>
      </c>
    </row>
    <row r="73" spans="1:12" ht="22.5" x14ac:dyDescent="0.25">
      <c r="A73" s="4">
        <v>4</v>
      </c>
      <c r="B73" s="4">
        <v>863155</v>
      </c>
      <c r="C73" s="4" t="s">
        <v>165</v>
      </c>
      <c r="D73" s="4" t="s">
        <v>164</v>
      </c>
      <c r="E73" s="4" t="s">
        <v>163</v>
      </c>
      <c r="F73" s="4" t="s">
        <v>3</v>
      </c>
      <c r="G73" s="4" t="s">
        <v>37</v>
      </c>
      <c r="H73" s="4"/>
      <c r="I73" s="4" t="s">
        <v>36</v>
      </c>
      <c r="J73" s="6">
        <v>36540</v>
      </c>
      <c r="K73" s="4">
        <v>8949341357</v>
      </c>
      <c r="L73" s="4" t="s">
        <v>98</v>
      </c>
    </row>
    <row r="74" spans="1:12" ht="22.5" x14ac:dyDescent="0.25">
      <c r="A74" s="4">
        <v>5</v>
      </c>
      <c r="B74" s="4">
        <v>575244</v>
      </c>
      <c r="C74" s="4" t="s">
        <v>350</v>
      </c>
      <c r="D74" s="4" t="s">
        <v>351</v>
      </c>
      <c r="E74" s="4" t="s">
        <v>352</v>
      </c>
      <c r="F74" s="4" t="s">
        <v>3</v>
      </c>
      <c r="G74" s="4" t="s">
        <v>8</v>
      </c>
      <c r="H74" s="4"/>
      <c r="I74" s="4" t="s">
        <v>7</v>
      </c>
      <c r="J74" s="6">
        <v>36223</v>
      </c>
      <c r="K74" s="4">
        <v>8306031102</v>
      </c>
      <c r="L74" s="4" t="s">
        <v>98</v>
      </c>
    </row>
    <row r="75" spans="1:12" ht="22.5" x14ac:dyDescent="0.25">
      <c r="A75" s="4">
        <v>6</v>
      </c>
      <c r="B75" s="4">
        <v>578713</v>
      </c>
      <c r="C75" s="4" t="s">
        <v>353</v>
      </c>
      <c r="D75" s="4" t="s">
        <v>354</v>
      </c>
      <c r="E75" s="4" t="s">
        <v>180</v>
      </c>
      <c r="F75" s="4" t="s">
        <v>3</v>
      </c>
      <c r="G75" s="4" t="s">
        <v>8</v>
      </c>
      <c r="H75" s="4"/>
      <c r="I75" s="4" t="s">
        <v>7</v>
      </c>
      <c r="J75" s="6">
        <v>37537</v>
      </c>
      <c r="K75" s="4">
        <v>9166961953</v>
      </c>
      <c r="L75" s="4" t="s">
        <v>98</v>
      </c>
    </row>
    <row r="76" spans="1:12" ht="33.75" x14ac:dyDescent="0.25">
      <c r="A76" s="4">
        <v>7</v>
      </c>
      <c r="B76" s="4">
        <v>603785</v>
      </c>
      <c r="C76" s="4" t="s">
        <v>355</v>
      </c>
      <c r="D76" s="4" t="s">
        <v>356</v>
      </c>
      <c r="E76" s="4" t="s">
        <v>357</v>
      </c>
      <c r="F76" s="4" t="s">
        <v>3</v>
      </c>
      <c r="G76" s="4" t="s">
        <v>8</v>
      </c>
      <c r="H76" s="4"/>
      <c r="I76" s="4" t="s">
        <v>7</v>
      </c>
      <c r="J76" s="6">
        <v>36550</v>
      </c>
      <c r="K76" s="4">
        <v>8385064001</v>
      </c>
      <c r="L76" s="4" t="s">
        <v>98</v>
      </c>
    </row>
    <row r="77" spans="1:12" ht="22.5" x14ac:dyDescent="0.25">
      <c r="A77" s="4">
        <v>8</v>
      </c>
      <c r="B77" s="4">
        <v>578806</v>
      </c>
      <c r="C77" s="4" t="s">
        <v>268</v>
      </c>
      <c r="D77" s="4" t="s">
        <v>361</v>
      </c>
      <c r="E77" s="4" t="s">
        <v>123</v>
      </c>
      <c r="F77" s="4" t="s">
        <v>3</v>
      </c>
      <c r="G77" s="4" t="s">
        <v>8</v>
      </c>
      <c r="H77" s="4"/>
      <c r="I77" s="4" t="s">
        <v>7</v>
      </c>
      <c r="J77" s="6">
        <v>36618</v>
      </c>
      <c r="K77" s="4">
        <v>9521300674</v>
      </c>
      <c r="L77" s="4" t="s">
        <v>98</v>
      </c>
    </row>
    <row r="78" spans="1:12" ht="22.5" x14ac:dyDescent="0.25">
      <c r="A78" s="4">
        <v>9</v>
      </c>
      <c r="B78" s="4">
        <v>891580</v>
      </c>
      <c r="C78" s="4" t="s">
        <v>365</v>
      </c>
      <c r="D78" s="4" t="s">
        <v>366</v>
      </c>
      <c r="E78" s="4" t="s">
        <v>367</v>
      </c>
      <c r="F78" s="4" t="s">
        <v>3</v>
      </c>
      <c r="G78" s="4" t="s">
        <v>8</v>
      </c>
      <c r="H78" s="4"/>
      <c r="I78" s="4" t="s">
        <v>7</v>
      </c>
      <c r="J78" s="6">
        <v>35888</v>
      </c>
      <c r="K78" s="4">
        <v>8503959578</v>
      </c>
      <c r="L78" s="4" t="s">
        <v>98</v>
      </c>
    </row>
    <row r="79" spans="1:12" ht="22.5" x14ac:dyDescent="0.25">
      <c r="A79" s="4">
        <v>10</v>
      </c>
      <c r="B79" s="4">
        <v>596347</v>
      </c>
      <c r="C79" s="4" t="s">
        <v>133</v>
      </c>
      <c r="D79" s="4" t="s">
        <v>132</v>
      </c>
      <c r="E79" s="4" t="s">
        <v>123</v>
      </c>
      <c r="F79" s="4" t="s">
        <v>3</v>
      </c>
      <c r="G79" s="4" t="s">
        <v>32</v>
      </c>
      <c r="H79" s="4"/>
      <c r="I79" s="4" t="s">
        <v>31</v>
      </c>
      <c r="J79" s="6">
        <v>37305</v>
      </c>
      <c r="K79" s="4">
        <v>7412907921</v>
      </c>
      <c r="L79" s="4" t="s">
        <v>98</v>
      </c>
    </row>
    <row r="80" spans="1:12" ht="33.75" x14ac:dyDescent="0.25">
      <c r="A80" s="4">
        <v>11</v>
      </c>
      <c r="B80" s="4">
        <v>574955</v>
      </c>
      <c r="C80" s="4" t="s">
        <v>125</v>
      </c>
      <c r="D80" s="4" t="s">
        <v>124</v>
      </c>
      <c r="E80" s="4" t="s">
        <v>123</v>
      </c>
      <c r="F80" s="4" t="s">
        <v>3</v>
      </c>
      <c r="G80" s="4" t="s">
        <v>49</v>
      </c>
      <c r="H80" s="4"/>
      <c r="I80" s="4" t="s">
        <v>48</v>
      </c>
      <c r="J80" s="6">
        <v>36347</v>
      </c>
      <c r="K80" s="4">
        <v>9351557300</v>
      </c>
      <c r="L80" s="4" t="s">
        <v>98</v>
      </c>
    </row>
    <row r="81" spans="1:12" ht="22.5" x14ac:dyDescent="0.25">
      <c r="A81" s="4">
        <v>12</v>
      </c>
      <c r="B81" s="4">
        <v>735469</v>
      </c>
      <c r="C81" s="4" t="s">
        <v>113</v>
      </c>
      <c r="D81" s="4" t="s">
        <v>112</v>
      </c>
      <c r="E81" s="4" t="s">
        <v>111</v>
      </c>
      <c r="F81" s="4" t="s">
        <v>3</v>
      </c>
      <c r="G81" s="4" t="s">
        <v>49</v>
      </c>
      <c r="H81" s="4"/>
      <c r="I81" s="4" t="s">
        <v>48</v>
      </c>
      <c r="J81" s="6">
        <v>36114</v>
      </c>
      <c r="K81" s="4">
        <v>8875615175</v>
      </c>
      <c r="L81" s="4" t="s">
        <v>98</v>
      </c>
    </row>
    <row r="82" spans="1:12" ht="33.75" x14ac:dyDescent="0.25">
      <c r="A82" s="4">
        <v>13</v>
      </c>
      <c r="B82" s="4">
        <v>577158</v>
      </c>
      <c r="C82" s="4" t="s">
        <v>371</v>
      </c>
      <c r="D82" s="4" t="s">
        <v>372</v>
      </c>
      <c r="E82" s="4" t="s">
        <v>373</v>
      </c>
      <c r="F82" s="4" t="s">
        <v>3</v>
      </c>
      <c r="G82" s="4" t="s">
        <v>49</v>
      </c>
      <c r="H82" s="4"/>
      <c r="I82" s="4" t="s">
        <v>48</v>
      </c>
      <c r="J82" s="6">
        <v>35284</v>
      </c>
      <c r="K82" s="4">
        <v>8619692902</v>
      </c>
      <c r="L82" s="4" t="s">
        <v>98</v>
      </c>
    </row>
    <row r="83" spans="1:12" ht="22.5" x14ac:dyDescent="0.25">
      <c r="A83" s="4">
        <v>14</v>
      </c>
      <c r="B83" s="4">
        <v>600465</v>
      </c>
      <c r="C83" s="4" t="s">
        <v>374</v>
      </c>
      <c r="D83" s="4" t="s">
        <v>375</v>
      </c>
      <c r="E83" s="4" t="s">
        <v>376</v>
      </c>
      <c r="F83" s="4" t="s">
        <v>3</v>
      </c>
      <c r="G83" s="4" t="s">
        <v>49</v>
      </c>
      <c r="H83" s="4"/>
      <c r="I83" s="4" t="s">
        <v>48</v>
      </c>
      <c r="J83" s="6">
        <v>37090</v>
      </c>
      <c r="K83" s="4">
        <v>9252119044</v>
      </c>
      <c r="L83" s="4" t="s">
        <v>98</v>
      </c>
    </row>
    <row r="84" spans="1:12" ht="22.5" x14ac:dyDescent="0.25">
      <c r="A84" s="4">
        <v>15</v>
      </c>
      <c r="B84" s="4">
        <v>603398</v>
      </c>
      <c r="C84" s="4" t="s">
        <v>377</v>
      </c>
      <c r="D84" s="4" t="s">
        <v>378</v>
      </c>
      <c r="E84" s="4" t="s">
        <v>379</v>
      </c>
      <c r="F84" s="4" t="s">
        <v>3</v>
      </c>
      <c r="G84" s="4" t="s">
        <v>49</v>
      </c>
      <c r="H84" s="4"/>
      <c r="I84" s="4" t="s">
        <v>48</v>
      </c>
      <c r="J84" s="6">
        <v>37544</v>
      </c>
      <c r="K84" s="4">
        <v>9928274638</v>
      </c>
      <c r="L84" s="4" t="s">
        <v>98</v>
      </c>
    </row>
    <row r="85" spans="1:12" ht="22.5" x14ac:dyDescent="0.25">
      <c r="A85" s="4">
        <v>16</v>
      </c>
      <c r="B85" s="4">
        <v>738250</v>
      </c>
      <c r="C85" s="4" t="s">
        <v>380</v>
      </c>
      <c r="D85" s="4" t="s">
        <v>381</v>
      </c>
      <c r="E85" s="4" t="s">
        <v>382</v>
      </c>
      <c r="F85" s="4" t="s">
        <v>3</v>
      </c>
      <c r="G85" s="4" t="s">
        <v>49</v>
      </c>
      <c r="H85" s="4"/>
      <c r="I85" s="4" t="s">
        <v>48</v>
      </c>
      <c r="J85" s="6">
        <v>35859</v>
      </c>
      <c r="K85" s="4">
        <v>7742476655</v>
      </c>
      <c r="L85" s="4" t="s">
        <v>98</v>
      </c>
    </row>
    <row r="86" spans="1:12" ht="22.5" x14ac:dyDescent="0.25">
      <c r="A86" s="4">
        <v>17</v>
      </c>
      <c r="B86" s="4">
        <v>830778</v>
      </c>
      <c r="C86" s="4" t="s">
        <v>386</v>
      </c>
      <c r="D86" s="4" t="s">
        <v>25</v>
      </c>
      <c r="E86" s="4" t="s">
        <v>387</v>
      </c>
      <c r="F86" s="4" t="s">
        <v>3</v>
      </c>
      <c r="G86" s="4" t="s">
        <v>37</v>
      </c>
      <c r="H86" s="4"/>
      <c r="I86" s="4" t="s">
        <v>41</v>
      </c>
      <c r="J86" s="6">
        <v>34469</v>
      </c>
      <c r="K86" s="4">
        <v>8890272830</v>
      </c>
      <c r="L86" s="4" t="s">
        <v>98</v>
      </c>
    </row>
    <row r="87" spans="1:12" ht="33.75" x14ac:dyDescent="0.25">
      <c r="A87" s="4">
        <v>18</v>
      </c>
      <c r="B87" s="4">
        <v>601309</v>
      </c>
      <c r="C87" s="4" t="s">
        <v>79</v>
      </c>
      <c r="D87" s="4" t="s">
        <v>78</v>
      </c>
      <c r="E87" s="4" t="s">
        <v>77</v>
      </c>
      <c r="F87" s="4" t="s">
        <v>3</v>
      </c>
      <c r="G87" s="4" t="s">
        <v>2</v>
      </c>
      <c r="H87" s="4"/>
      <c r="I87" s="4" t="s">
        <v>15</v>
      </c>
      <c r="J87" s="6">
        <v>36693</v>
      </c>
      <c r="K87" s="4">
        <v>9929530242</v>
      </c>
      <c r="L87" s="4" t="s">
        <v>30</v>
      </c>
    </row>
    <row r="88" spans="1:12" ht="22.5" x14ac:dyDescent="0.25">
      <c r="A88" s="4">
        <v>19</v>
      </c>
      <c r="B88" s="4">
        <v>600473</v>
      </c>
      <c r="C88" s="4" t="s">
        <v>388</v>
      </c>
      <c r="D88" s="4" t="s">
        <v>389</v>
      </c>
      <c r="E88" s="4" t="s">
        <v>390</v>
      </c>
      <c r="F88" s="4" t="s">
        <v>3</v>
      </c>
      <c r="G88" s="4" t="s">
        <v>261</v>
      </c>
      <c r="H88" s="4" t="s">
        <v>16</v>
      </c>
      <c r="I88" s="4" t="s">
        <v>15</v>
      </c>
      <c r="J88" s="6">
        <v>36541</v>
      </c>
      <c r="K88" s="4">
        <v>9929640341</v>
      </c>
      <c r="L88" s="4" t="s">
        <v>30</v>
      </c>
    </row>
    <row r="89" spans="1:12" ht="22.5" x14ac:dyDescent="0.25">
      <c r="A89" s="4">
        <v>20</v>
      </c>
      <c r="B89" s="4">
        <v>601816</v>
      </c>
      <c r="C89" s="4" t="s">
        <v>391</v>
      </c>
      <c r="D89" s="4" t="s">
        <v>392</v>
      </c>
      <c r="E89" s="4" t="s">
        <v>393</v>
      </c>
      <c r="F89" s="4" t="s">
        <v>3</v>
      </c>
      <c r="G89" s="4" t="s">
        <v>8</v>
      </c>
      <c r="H89" s="4"/>
      <c r="I89" s="4" t="s">
        <v>15</v>
      </c>
      <c r="J89" s="6">
        <v>36149</v>
      </c>
      <c r="K89" s="4">
        <v>7689865462</v>
      </c>
      <c r="L89" s="4" t="s">
        <v>30</v>
      </c>
    </row>
    <row r="90" spans="1:12" ht="33.75" x14ac:dyDescent="0.25">
      <c r="A90" s="4">
        <v>21</v>
      </c>
      <c r="B90" s="4">
        <v>601721</v>
      </c>
      <c r="C90" s="4" t="s">
        <v>394</v>
      </c>
      <c r="D90" s="4" t="s">
        <v>395</v>
      </c>
      <c r="E90" s="4" t="s">
        <v>396</v>
      </c>
      <c r="F90" s="4" t="s">
        <v>3</v>
      </c>
      <c r="G90" s="4" t="s">
        <v>8</v>
      </c>
      <c r="H90" s="4"/>
      <c r="I90" s="4" t="s">
        <v>15</v>
      </c>
      <c r="J90" s="6">
        <v>36149</v>
      </c>
      <c r="K90" s="4">
        <v>8000766101</v>
      </c>
      <c r="L90" s="4" t="s">
        <v>30</v>
      </c>
    </row>
    <row r="91" spans="1:12" ht="22.5" x14ac:dyDescent="0.25">
      <c r="A91" s="4">
        <v>22</v>
      </c>
      <c r="B91" s="4">
        <v>602460</v>
      </c>
      <c r="C91" s="4" t="s">
        <v>403</v>
      </c>
      <c r="D91" s="4" t="s">
        <v>404</v>
      </c>
      <c r="E91" s="4" t="s">
        <v>405</v>
      </c>
      <c r="F91" s="4" t="s">
        <v>3</v>
      </c>
      <c r="G91" s="4" t="s">
        <v>8</v>
      </c>
      <c r="H91" s="4"/>
      <c r="I91" s="4" t="s">
        <v>7</v>
      </c>
      <c r="J91" s="6">
        <v>36527</v>
      </c>
      <c r="K91" s="4">
        <v>8529388751</v>
      </c>
      <c r="L91" s="4" t="s">
        <v>30</v>
      </c>
    </row>
    <row r="92" spans="1:12" ht="22.5" x14ac:dyDescent="0.25">
      <c r="A92" s="4">
        <v>23</v>
      </c>
      <c r="B92" s="4">
        <v>602032</v>
      </c>
      <c r="C92" s="4" t="s">
        <v>55</v>
      </c>
      <c r="D92" s="4" t="s">
        <v>54</v>
      </c>
      <c r="E92" s="4" t="s">
        <v>53</v>
      </c>
      <c r="F92" s="4" t="s">
        <v>3</v>
      </c>
      <c r="G92" s="4" t="s">
        <v>49</v>
      </c>
      <c r="H92" s="4"/>
      <c r="I92" s="4" t="s">
        <v>48</v>
      </c>
      <c r="J92" s="6">
        <v>36607</v>
      </c>
      <c r="K92" s="4">
        <v>9784642315</v>
      </c>
      <c r="L92" s="4" t="s">
        <v>30</v>
      </c>
    </row>
    <row r="93" spans="1:12" ht="22.5" x14ac:dyDescent="0.25">
      <c r="A93" s="4">
        <v>24</v>
      </c>
      <c r="B93" s="4">
        <v>866924</v>
      </c>
      <c r="C93" s="4" t="s">
        <v>409</v>
      </c>
      <c r="D93" s="4" t="s">
        <v>410</v>
      </c>
      <c r="E93" s="4" t="s">
        <v>411</v>
      </c>
      <c r="F93" s="4" t="s">
        <v>3</v>
      </c>
      <c r="G93" s="4" t="s">
        <v>49</v>
      </c>
      <c r="H93" s="4"/>
      <c r="I93" s="4" t="s">
        <v>48</v>
      </c>
      <c r="J93" s="6">
        <v>36693</v>
      </c>
      <c r="K93" s="4">
        <v>7231003958</v>
      </c>
      <c r="L93" s="4" t="s">
        <v>30</v>
      </c>
    </row>
    <row r="94" spans="1:12" ht="45" x14ac:dyDescent="0.25">
      <c r="A94" s="4">
        <v>25</v>
      </c>
      <c r="B94" s="4">
        <v>579986</v>
      </c>
      <c r="C94" s="4" t="s">
        <v>412</v>
      </c>
      <c r="D94" s="4" t="s">
        <v>413</v>
      </c>
      <c r="E94" s="4" t="s">
        <v>414</v>
      </c>
      <c r="F94" s="4" t="s">
        <v>3</v>
      </c>
      <c r="G94" s="4" t="s">
        <v>2</v>
      </c>
      <c r="H94" s="4"/>
      <c r="I94" s="4" t="s">
        <v>1</v>
      </c>
      <c r="J94" s="6">
        <v>36608</v>
      </c>
      <c r="K94" s="4">
        <v>9166081338</v>
      </c>
      <c r="L94" s="4" t="s">
        <v>30</v>
      </c>
    </row>
    <row r="95" spans="1:12" ht="22.5" x14ac:dyDescent="0.25">
      <c r="A95" s="4">
        <v>26</v>
      </c>
      <c r="B95" s="4">
        <v>743123</v>
      </c>
      <c r="C95" s="4" t="s">
        <v>415</v>
      </c>
      <c r="D95" s="4" t="s">
        <v>416</v>
      </c>
      <c r="E95" s="4" t="s">
        <v>417</v>
      </c>
      <c r="F95" s="4" t="s">
        <v>3</v>
      </c>
      <c r="G95" s="4" t="s">
        <v>37</v>
      </c>
      <c r="H95" s="4"/>
      <c r="I95" s="4" t="s">
        <v>36</v>
      </c>
      <c r="J95" s="6">
        <v>36693</v>
      </c>
      <c r="K95" s="4">
        <v>9166927640</v>
      </c>
      <c r="L95" s="4" t="s">
        <v>30</v>
      </c>
    </row>
    <row r="96" spans="1:12" ht="22.5" x14ac:dyDescent="0.25">
      <c r="A96" s="4">
        <v>27</v>
      </c>
      <c r="B96" s="4">
        <v>621040</v>
      </c>
      <c r="C96" s="4" t="s">
        <v>418</v>
      </c>
      <c r="D96" s="4" t="s">
        <v>419</v>
      </c>
      <c r="E96" s="4" t="s">
        <v>420</v>
      </c>
      <c r="F96" s="4" t="s">
        <v>3</v>
      </c>
      <c r="G96" s="4" t="s">
        <v>37</v>
      </c>
      <c r="H96" s="4"/>
      <c r="I96" s="4" t="s">
        <v>41</v>
      </c>
      <c r="J96" s="6">
        <v>37447</v>
      </c>
      <c r="K96" s="4">
        <v>9983142653</v>
      </c>
      <c r="L96" s="4" t="s">
        <v>30</v>
      </c>
    </row>
    <row r="97" spans="1:12" ht="22.5" x14ac:dyDescent="0.25">
      <c r="A97" s="4">
        <v>28</v>
      </c>
      <c r="B97" s="4">
        <v>600094</v>
      </c>
      <c r="C97" s="4" t="s">
        <v>424</v>
      </c>
      <c r="D97" s="4" t="s">
        <v>425</v>
      </c>
      <c r="E97" s="4" t="s">
        <v>426</v>
      </c>
      <c r="F97" s="4" t="s">
        <v>3</v>
      </c>
      <c r="G97" s="4" t="s">
        <v>17</v>
      </c>
      <c r="H97" s="4"/>
      <c r="I97" s="4" t="s">
        <v>15</v>
      </c>
      <c r="J97" s="6">
        <v>37337</v>
      </c>
      <c r="K97" s="4">
        <v>8690870686</v>
      </c>
      <c r="L97" s="4" t="s">
        <v>0</v>
      </c>
    </row>
    <row r="99" spans="1:12" x14ac:dyDescent="0.25">
      <c r="A99" s="234" t="s">
        <v>311</v>
      </c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</row>
    <row r="100" spans="1:12" x14ac:dyDescent="0.25">
      <c r="A100" s="234" t="s">
        <v>310</v>
      </c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</row>
    <row r="101" spans="1:12" ht="22.5" x14ac:dyDescent="0.25">
      <c r="A101" s="4" t="s">
        <v>309</v>
      </c>
      <c r="B101" s="4" t="s">
        <v>308</v>
      </c>
      <c r="C101" s="4" t="s">
        <v>307</v>
      </c>
      <c r="D101" s="4" t="s">
        <v>306</v>
      </c>
      <c r="E101" s="4" t="s">
        <v>305</v>
      </c>
      <c r="F101" s="4" t="s">
        <v>304</v>
      </c>
      <c r="G101" s="4" t="s">
        <v>303</v>
      </c>
      <c r="H101" s="4" t="s">
        <v>302</v>
      </c>
      <c r="I101" s="4" t="s">
        <v>301</v>
      </c>
      <c r="J101" s="4" t="s">
        <v>300</v>
      </c>
      <c r="K101" s="4" t="s">
        <v>299</v>
      </c>
      <c r="L101" s="4" t="s">
        <v>298</v>
      </c>
    </row>
    <row r="102" spans="1:12" ht="22.5" x14ac:dyDescent="0.25">
      <c r="A102" s="4">
        <v>1</v>
      </c>
      <c r="B102" s="4">
        <v>892917</v>
      </c>
      <c r="C102" s="4" t="s">
        <v>383</v>
      </c>
      <c r="D102" s="4" t="s">
        <v>384</v>
      </c>
      <c r="E102" s="4" t="s">
        <v>385</v>
      </c>
      <c r="F102" s="4" t="s">
        <v>3</v>
      </c>
      <c r="G102" s="4" t="s">
        <v>37</v>
      </c>
      <c r="H102" s="4"/>
      <c r="I102" s="4" t="s">
        <v>41</v>
      </c>
      <c r="J102" s="6">
        <v>36664</v>
      </c>
      <c r="K102" s="4">
        <v>8949166360</v>
      </c>
      <c r="L102" s="4" t="s">
        <v>98</v>
      </c>
    </row>
    <row r="103" spans="1:12" ht="22.5" x14ac:dyDescent="0.25">
      <c r="A103" s="4">
        <v>2</v>
      </c>
      <c r="B103" s="4">
        <v>601353</v>
      </c>
      <c r="C103" s="4" t="s">
        <v>397</v>
      </c>
      <c r="D103" s="4" t="s">
        <v>398</v>
      </c>
      <c r="E103" s="4" t="s">
        <v>399</v>
      </c>
      <c r="F103" s="4" t="s">
        <v>3</v>
      </c>
      <c r="G103" s="4" t="s">
        <v>8</v>
      </c>
      <c r="H103" s="4"/>
      <c r="I103" s="4" t="s">
        <v>7</v>
      </c>
      <c r="J103" s="6">
        <v>36080</v>
      </c>
      <c r="K103" s="4">
        <v>7014721990</v>
      </c>
      <c r="L103" s="4" t="s">
        <v>30</v>
      </c>
    </row>
    <row r="104" spans="1:12" ht="22.5" x14ac:dyDescent="0.25">
      <c r="A104" s="4">
        <v>3</v>
      </c>
      <c r="B104" s="4">
        <v>601482</v>
      </c>
      <c r="C104" s="4" t="s">
        <v>400</v>
      </c>
      <c r="D104" s="4" t="s">
        <v>401</v>
      </c>
      <c r="E104" s="4" t="s">
        <v>402</v>
      </c>
      <c r="F104" s="4" t="s">
        <v>3</v>
      </c>
      <c r="G104" s="4" t="s">
        <v>8</v>
      </c>
      <c r="H104" s="4"/>
      <c r="I104" s="4" t="s">
        <v>7</v>
      </c>
      <c r="J104" s="6">
        <v>36708</v>
      </c>
      <c r="K104" s="4">
        <v>9602197442</v>
      </c>
      <c r="L104" s="4" t="s">
        <v>30</v>
      </c>
    </row>
    <row r="105" spans="1:12" ht="22.5" x14ac:dyDescent="0.25">
      <c r="A105" s="4">
        <v>4</v>
      </c>
      <c r="B105" s="4">
        <v>600757</v>
      </c>
      <c r="C105" s="4" t="s">
        <v>714</v>
      </c>
      <c r="D105" s="4" t="s">
        <v>621</v>
      </c>
      <c r="E105" s="4" t="s">
        <v>622</v>
      </c>
      <c r="F105" s="4" t="s">
        <v>3</v>
      </c>
      <c r="G105" s="4" t="s">
        <v>8</v>
      </c>
      <c r="H105" s="4"/>
      <c r="I105" s="4" t="s">
        <v>7</v>
      </c>
      <c r="J105" s="6">
        <v>37275</v>
      </c>
      <c r="K105" s="4">
        <v>9783141472</v>
      </c>
      <c r="L105" s="4" t="s">
        <v>30</v>
      </c>
    </row>
    <row r="108" spans="1:12" x14ac:dyDescent="0.25">
      <c r="A108" s="234" t="s">
        <v>311</v>
      </c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</row>
    <row r="109" spans="1:12" x14ac:dyDescent="0.25">
      <c r="A109" s="234" t="s">
        <v>310</v>
      </c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</row>
    <row r="110" spans="1:12" ht="22.5" x14ac:dyDescent="0.25">
      <c r="A110" s="4" t="s">
        <v>309</v>
      </c>
      <c r="B110" s="4" t="s">
        <v>308</v>
      </c>
      <c r="C110" s="4" t="s">
        <v>307</v>
      </c>
      <c r="D110" s="4" t="s">
        <v>306</v>
      </c>
      <c r="E110" s="4" t="s">
        <v>305</v>
      </c>
      <c r="F110" s="4" t="s">
        <v>304</v>
      </c>
      <c r="G110" s="4" t="s">
        <v>303</v>
      </c>
      <c r="H110" s="4" t="s">
        <v>302</v>
      </c>
      <c r="I110" s="4" t="s">
        <v>301</v>
      </c>
      <c r="J110" s="4" t="s">
        <v>300</v>
      </c>
      <c r="K110" s="4" t="s">
        <v>299</v>
      </c>
      <c r="L110" s="4" t="s">
        <v>298</v>
      </c>
    </row>
    <row r="111" spans="1:12" ht="22.5" x14ac:dyDescent="0.25">
      <c r="A111" s="4">
        <v>1</v>
      </c>
      <c r="B111" s="4">
        <v>861888</v>
      </c>
      <c r="C111" s="4" t="s">
        <v>358</v>
      </c>
      <c r="D111" s="4" t="s">
        <v>359</v>
      </c>
      <c r="E111" s="4" t="s">
        <v>360</v>
      </c>
      <c r="F111" s="4" t="s">
        <v>3</v>
      </c>
      <c r="G111" s="4" t="s">
        <v>37</v>
      </c>
      <c r="H111" s="4"/>
      <c r="I111" s="4" t="s">
        <v>36</v>
      </c>
      <c r="J111" s="6">
        <v>37473</v>
      </c>
      <c r="K111" s="4">
        <v>7742616694</v>
      </c>
      <c r="L111" s="4" t="s">
        <v>98</v>
      </c>
    </row>
    <row r="112" spans="1:12" ht="22.5" x14ac:dyDescent="0.25">
      <c r="A112" s="4">
        <v>2</v>
      </c>
      <c r="B112" s="4">
        <v>711031</v>
      </c>
      <c r="C112" s="4" t="s">
        <v>368</v>
      </c>
      <c r="D112" s="4" t="s">
        <v>369</v>
      </c>
      <c r="E112" s="4" t="s">
        <v>370</v>
      </c>
      <c r="F112" s="4" t="s">
        <v>3</v>
      </c>
      <c r="G112" s="4" t="s">
        <v>37</v>
      </c>
      <c r="H112" s="4"/>
      <c r="I112" s="4" t="s">
        <v>36</v>
      </c>
      <c r="J112" s="6">
        <v>37836</v>
      </c>
      <c r="K112" s="4">
        <v>8003664142</v>
      </c>
      <c r="L112" s="4" t="s">
        <v>98</v>
      </c>
    </row>
    <row r="113" spans="1:12" ht="22.5" x14ac:dyDescent="0.25">
      <c r="A113" s="4">
        <v>3</v>
      </c>
      <c r="B113" s="4">
        <v>740196</v>
      </c>
      <c r="C113" s="4" t="s">
        <v>731</v>
      </c>
      <c r="D113" s="4" t="s">
        <v>732</v>
      </c>
      <c r="E113" s="4" t="s">
        <v>733</v>
      </c>
      <c r="F113" s="4" t="s">
        <v>3</v>
      </c>
      <c r="G113" s="4" t="s">
        <v>8</v>
      </c>
      <c r="H113" s="4"/>
      <c r="I113" s="4" t="s">
        <v>7</v>
      </c>
      <c r="J113" s="6">
        <v>36547</v>
      </c>
      <c r="K113" s="4">
        <v>9929295647</v>
      </c>
      <c r="L113" s="4" t="s">
        <v>98</v>
      </c>
    </row>
    <row r="114" spans="1:12" ht="22.5" x14ac:dyDescent="0.25">
      <c r="A114" s="4">
        <v>4</v>
      </c>
      <c r="B114" s="4">
        <v>578413</v>
      </c>
      <c r="C114" s="4" t="s">
        <v>139</v>
      </c>
      <c r="D114" s="4" t="s">
        <v>138</v>
      </c>
      <c r="E114" s="4" t="s">
        <v>137</v>
      </c>
      <c r="F114" s="4" t="s">
        <v>3</v>
      </c>
      <c r="G114" s="4" t="s">
        <v>49</v>
      </c>
      <c r="H114" s="4"/>
      <c r="I114" s="4" t="s">
        <v>48</v>
      </c>
      <c r="J114" s="6">
        <v>36781</v>
      </c>
      <c r="K114" s="4">
        <v>9664422951</v>
      </c>
      <c r="L114" s="4" t="s">
        <v>98</v>
      </c>
    </row>
    <row r="115" spans="1:12" ht="22.5" x14ac:dyDescent="0.25">
      <c r="A115" s="4">
        <v>5</v>
      </c>
      <c r="B115" s="4">
        <v>890713</v>
      </c>
      <c r="C115" s="4" t="s">
        <v>734</v>
      </c>
      <c r="D115" s="4" t="s">
        <v>735</v>
      </c>
      <c r="E115" s="4" t="s">
        <v>736</v>
      </c>
      <c r="F115" s="4" t="s">
        <v>3</v>
      </c>
      <c r="G115" s="4" t="s">
        <v>37</v>
      </c>
      <c r="H115" s="4"/>
      <c r="I115" s="4" t="s">
        <v>41</v>
      </c>
      <c r="J115" s="6">
        <v>36065</v>
      </c>
      <c r="K115" s="4">
        <v>7297048854</v>
      </c>
      <c r="L115" s="4" t="s">
        <v>98</v>
      </c>
    </row>
    <row r="116" spans="1:12" ht="22.5" x14ac:dyDescent="0.25">
      <c r="A116" s="4">
        <v>6</v>
      </c>
      <c r="B116" s="4">
        <v>577812</v>
      </c>
      <c r="C116" s="4" t="s">
        <v>737</v>
      </c>
      <c r="D116" s="4" t="s">
        <v>738</v>
      </c>
      <c r="E116" s="4" t="s">
        <v>739</v>
      </c>
      <c r="F116" s="4" t="s">
        <v>3</v>
      </c>
      <c r="G116" s="4" t="s">
        <v>8</v>
      </c>
      <c r="H116" s="4"/>
      <c r="I116" s="4" t="s">
        <v>15</v>
      </c>
      <c r="J116" s="6">
        <v>37130</v>
      </c>
      <c r="K116" s="4">
        <v>7425023892</v>
      </c>
      <c r="L116" s="4" t="s">
        <v>30</v>
      </c>
    </row>
    <row r="117" spans="1:12" ht="22.5" x14ac:dyDescent="0.25">
      <c r="A117" s="4">
        <v>7</v>
      </c>
      <c r="B117" s="4">
        <v>748754</v>
      </c>
      <c r="C117" s="4" t="s">
        <v>421</v>
      </c>
      <c r="D117" s="4" t="s">
        <v>422</v>
      </c>
      <c r="E117" s="4" t="s">
        <v>423</v>
      </c>
      <c r="F117" s="4" t="s">
        <v>3</v>
      </c>
      <c r="G117" s="4" t="s">
        <v>32</v>
      </c>
      <c r="H117" s="4"/>
      <c r="I117" s="4" t="s">
        <v>31</v>
      </c>
      <c r="J117" s="6">
        <v>37514</v>
      </c>
      <c r="K117" s="4">
        <v>9784470957</v>
      </c>
      <c r="L117" s="4" t="s">
        <v>30</v>
      </c>
    </row>
    <row r="121" spans="1:12" x14ac:dyDescent="0.25">
      <c r="A121" s="234" t="s">
        <v>311</v>
      </c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</row>
    <row r="122" spans="1:12" x14ac:dyDescent="0.25">
      <c r="A122" s="234" t="s">
        <v>313</v>
      </c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</row>
    <row r="123" spans="1:12" ht="33.75" x14ac:dyDescent="0.25">
      <c r="A123" s="4" t="s">
        <v>309</v>
      </c>
      <c r="B123" s="4" t="s">
        <v>308</v>
      </c>
      <c r="C123" s="4" t="s">
        <v>307</v>
      </c>
      <c r="D123" s="4" t="s">
        <v>306</v>
      </c>
      <c r="E123" s="4" t="s">
        <v>305</v>
      </c>
      <c r="F123" s="4" t="s">
        <v>304</v>
      </c>
      <c r="G123" s="4" t="s">
        <v>303</v>
      </c>
      <c r="H123" s="4" t="s">
        <v>429</v>
      </c>
      <c r="I123" s="4" t="s">
        <v>300</v>
      </c>
      <c r="J123" s="4" t="s">
        <v>299</v>
      </c>
      <c r="K123" s="4" t="s">
        <v>298</v>
      </c>
      <c r="L123" s="4"/>
    </row>
    <row r="124" spans="1:12" ht="22.5" x14ac:dyDescent="0.25">
      <c r="A124" s="4">
        <v>1</v>
      </c>
      <c r="B124" s="4">
        <v>602869</v>
      </c>
      <c r="C124" s="4" t="s">
        <v>297</v>
      </c>
      <c r="D124" s="4" t="s">
        <v>296</v>
      </c>
      <c r="E124" s="4" t="s">
        <v>295</v>
      </c>
      <c r="F124" s="4" t="s">
        <v>3</v>
      </c>
      <c r="G124" s="4" t="s">
        <v>2</v>
      </c>
      <c r="H124" s="4"/>
      <c r="I124" s="6">
        <v>37282</v>
      </c>
      <c r="J124" s="4">
        <v>9462561612</v>
      </c>
      <c r="K124" s="4" t="s">
        <v>98</v>
      </c>
      <c r="L124" s="4"/>
    </row>
    <row r="125" spans="1:12" ht="22.5" x14ac:dyDescent="0.25">
      <c r="A125" s="4">
        <v>2</v>
      </c>
      <c r="B125" s="4">
        <v>601636</v>
      </c>
      <c r="C125" s="4" t="s">
        <v>294</v>
      </c>
      <c r="D125" s="4" t="s">
        <v>293</v>
      </c>
      <c r="E125" s="4" t="s">
        <v>292</v>
      </c>
      <c r="F125" s="4" t="s">
        <v>3</v>
      </c>
      <c r="G125" s="4" t="s">
        <v>17</v>
      </c>
      <c r="H125" s="4"/>
      <c r="I125" s="6">
        <v>37159</v>
      </c>
      <c r="J125" s="4">
        <v>7742762456</v>
      </c>
      <c r="K125" s="4" t="s">
        <v>98</v>
      </c>
      <c r="L125" s="4"/>
    </row>
    <row r="126" spans="1:12" ht="22.5" x14ac:dyDescent="0.25">
      <c r="A126" s="4">
        <v>3</v>
      </c>
      <c r="B126" s="4">
        <v>602232</v>
      </c>
      <c r="C126" s="4" t="s">
        <v>291</v>
      </c>
      <c r="D126" s="4" t="s">
        <v>290</v>
      </c>
      <c r="E126" s="4" t="s">
        <v>289</v>
      </c>
      <c r="F126" s="4" t="s">
        <v>3</v>
      </c>
      <c r="G126" s="4" t="s">
        <v>8</v>
      </c>
      <c r="H126" s="4" t="s">
        <v>16</v>
      </c>
      <c r="I126" s="6">
        <v>34397</v>
      </c>
      <c r="J126" s="4">
        <v>7869235618</v>
      </c>
      <c r="K126" s="4" t="s">
        <v>98</v>
      </c>
      <c r="L126" s="4"/>
    </row>
    <row r="127" spans="1:12" ht="22.5" x14ac:dyDescent="0.25">
      <c r="A127" s="4">
        <v>4</v>
      </c>
      <c r="B127" s="4">
        <v>575100</v>
      </c>
      <c r="C127" s="4" t="s">
        <v>288</v>
      </c>
      <c r="D127" s="4" t="s">
        <v>287</v>
      </c>
      <c r="E127" s="4" t="s">
        <v>286</v>
      </c>
      <c r="F127" s="4" t="s">
        <v>3</v>
      </c>
      <c r="G127" s="4" t="s">
        <v>2</v>
      </c>
      <c r="H127" s="4"/>
      <c r="I127" s="6">
        <v>37182</v>
      </c>
      <c r="J127" s="4">
        <v>8696193371</v>
      </c>
      <c r="K127" s="4" t="s">
        <v>98</v>
      </c>
      <c r="L127" s="4"/>
    </row>
    <row r="128" spans="1:12" ht="22.5" x14ac:dyDescent="0.25">
      <c r="A128" s="4">
        <v>5</v>
      </c>
      <c r="B128" s="4">
        <v>602114</v>
      </c>
      <c r="C128" s="4" t="s">
        <v>285</v>
      </c>
      <c r="D128" s="4" t="s">
        <v>246</v>
      </c>
      <c r="E128" s="4" t="s">
        <v>284</v>
      </c>
      <c r="F128" s="4" t="s">
        <v>3</v>
      </c>
      <c r="G128" s="4" t="s">
        <v>8</v>
      </c>
      <c r="H128" s="4"/>
      <c r="I128" s="6">
        <v>37447</v>
      </c>
      <c r="J128" s="4">
        <v>9636538870</v>
      </c>
      <c r="K128" s="4" t="s">
        <v>98</v>
      </c>
      <c r="L128" s="4"/>
    </row>
    <row r="129" spans="1:12" ht="22.5" x14ac:dyDescent="0.25">
      <c r="A129" s="4">
        <v>6</v>
      </c>
      <c r="B129" s="4">
        <v>602854</v>
      </c>
      <c r="C129" s="4" t="s">
        <v>283</v>
      </c>
      <c r="D129" s="4" t="s">
        <v>282</v>
      </c>
      <c r="E129" s="4" t="s">
        <v>281</v>
      </c>
      <c r="F129" s="4" t="s">
        <v>3</v>
      </c>
      <c r="G129" s="4" t="s">
        <v>49</v>
      </c>
      <c r="H129" s="4"/>
      <c r="I129" s="6">
        <v>36896</v>
      </c>
      <c r="J129" s="4">
        <v>8209801275</v>
      </c>
      <c r="K129" s="4" t="s">
        <v>98</v>
      </c>
      <c r="L129" s="4"/>
    </row>
    <row r="130" spans="1:12" ht="22.5" x14ac:dyDescent="0.25">
      <c r="A130" s="4">
        <v>7</v>
      </c>
      <c r="B130" s="4">
        <v>602477</v>
      </c>
      <c r="C130" s="4" t="s">
        <v>280</v>
      </c>
      <c r="D130" s="4" t="s">
        <v>275</v>
      </c>
      <c r="E130" s="4" t="s">
        <v>279</v>
      </c>
      <c r="F130" s="4" t="s">
        <v>3</v>
      </c>
      <c r="G130" s="4" t="s">
        <v>49</v>
      </c>
      <c r="H130" s="4"/>
      <c r="I130" s="6">
        <v>36255</v>
      </c>
      <c r="J130" s="4">
        <v>9649203023</v>
      </c>
      <c r="K130" s="4" t="s">
        <v>98</v>
      </c>
      <c r="L130" s="4"/>
    </row>
    <row r="131" spans="1:12" ht="22.5" x14ac:dyDescent="0.25">
      <c r="A131" s="4">
        <v>8</v>
      </c>
      <c r="B131" s="4">
        <v>600946</v>
      </c>
      <c r="C131" s="4" t="s">
        <v>278</v>
      </c>
      <c r="D131" s="4" t="s">
        <v>277</v>
      </c>
      <c r="E131" s="4" t="s">
        <v>140</v>
      </c>
      <c r="F131" s="4" t="s">
        <v>3</v>
      </c>
      <c r="G131" s="4" t="s">
        <v>8</v>
      </c>
      <c r="H131" s="4"/>
      <c r="I131" s="6">
        <v>36692</v>
      </c>
      <c r="J131" s="4">
        <v>9602864264</v>
      </c>
      <c r="K131" s="4" t="s">
        <v>98</v>
      </c>
      <c r="L131" s="4"/>
    </row>
    <row r="132" spans="1:12" ht="22.5" x14ac:dyDescent="0.25">
      <c r="A132" s="4">
        <v>9</v>
      </c>
      <c r="B132" s="4">
        <v>601139</v>
      </c>
      <c r="C132" s="4" t="s">
        <v>276</v>
      </c>
      <c r="D132" s="4" t="s">
        <v>275</v>
      </c>
      <c r="E132" s="4" t="s">
        <v>274</v>
      </c>
      <c r="F132" s="4" t="s">
        <v>3</v>
      </c>
      <c r="G132" s="4" t="s">
        <v>17</v>
      </c>
      <c r="H132" s="4"/>
      <c r="I132" s="6">
        <v>33667</v>
      </c>
      <c r="J132" s="4">
        <v>7357111547</v>
      </c>
      <c r="K132" s="4" t="s">
        <v>98</v>
      </c>
      <c r="L132" s="4"/>
    </row>
    <row r="133" spans="1:12" ht="22.5" x14ac:dyDescent="0.25">
      <c r="A133" s="4">
        <v>10</v>
      </c>
      <c r="B133" s="4">
        <v>600333</v>
      </c>
      <c r="C133" s="4" t="s">
        <v>273</v>
      </c>
      <c r="D133" s="4" t="s">
        <v>272</v>
      </c>
      <c r="E133" s="4" t="s">
        <v>271</v>
      </c>
      <c r="F133" s="4" t="s">
        <v>3</v>
      </c>
      <c r="G133" s="4" t="s">
        <v>49</v>
      </c>
      <c r="H133" s="4"/>
      <c r="I133" s="6">
        <v>37600</v>
      </c>
      <c r="J133" s="4">
        <v>9660414128</v>
      </c>
      <c r="K133" s="4" t="s">
        <v>98</v>
      </c>
      <c r="L133" s="4"/>
    </row>
    <row r="134" spans="1:12" ht="33.75" x14ac:dyDescent="0.25">
      <c r="A134" s="4">
        <v>11</v>
      </c>
      <c r="B134" s="4">
        <v>601844</v>
      </c>
      <c r="C134" s="4" t="s">
        <v>270</v>
      </c>
      <c r="D134" s="4" t="s">
        <v>269</v>
      </c>
      <c r="E134" s="4" t="s">
        <v>268</v>
      </c>
      <c r="F134" s="4" t="s">
        <v>3</v>
      </c>
      <c r="G134" s="4" t="s">
        <v>8</v>
      </c>
      <c r="H134" s="4"/>
      <c r="I134" s="6">
        <v>36723</v>
      </c>
      <c r="J134" s="4">
        <v>7073545431</v>
      </c>
      <c r="K134" s="4" t="s">
        <v>98</v>
      </c>
      <c r="L134" s="4"/>
    </row>
    <row r="135" spans="1:12" ht="22.5" x14ac:dyDescent="0.25">
      <c r="A135" s="4">
        <v>12</v>
      </c>
      <c r="B135" s="4">
        <v>601905</v>
      </c>
      <c r="C135" s="4" t="s">
        <v>263</v>
      </c>
      <c r="D135" s="4" t="s">
        <v>187</v>
      </c>
      <c r="E135" s="4" t="s">
        <v>262</v>
      </c>
      <c r="F135" s="4" t="s">
        <v>3</v>
      </c>
      <c r="G135" s="4" t="s">
        <v>261</v>
      </c>
      <c r="H135" s="4"/>
      <c r="I135" s="6">
        <v>37067</v>
      </c>
      <c r="J135" s="4">
        <v>9799965463</v>
      </c>
      <c r="K135" s="4" t="s">
        <v>98</v>
      </c>
      <c r="L135" s="4"/>
    </row>
    <row r="136" spans="1:12" ht="22.5" x14ac:dyDescent="0.25">
      <c r="A136" s="4">
        <v>13</v>
      </c>
      <c r="B136" s="4">
        <v>603142</v>
      </c>
      <c r="C136" s="4" t="s">
        <v>260</v>
      </c>
      <c r="D136" s="4" t="s">
        <v>259</v>
      </c>
      <c r="E136" s="4" t="s">
        <v>258</v>
      </c>
      <c r="F136" s="4" t="s">
        <v>3</v>
      </c>
      <c r="G136" s="4" t="s">
        <v>49</v>
      </c>
      <c r="H136" s="4"/>
      <c r="I136" s="6">
        <v>36521</v>
      </c>
      <c r="J136" s="4">
        <v>8764026850</v>
      </c>
      <c r="K136" s="4" t="s">
        <v>98</v>
      </c>
      <c r="L136" s="4"/>
    </row>
    <row r="137" spans="1:12" ht="22.5" x14ac:dyDescent="0.25">
      <c r="A137" s="4">
        <v>14</v>
      </c>
      <c r="B137" s="4">
        <v>600528</v>
      </c>
      <c r="C137" s="4" t="s">
        <v>257</v>
      </c>
      <c r="D137" s="4" t="s">
        <v>256</v>
      </c>
      <c r="E137" s="4" t="s">
        <v>255</v>
      </c>
      <c r="F137" s="4" t="s">
        <v>3</v>
      </c>
      <c r="G137" s="4" t="s">
        <v>49</v>
      </c>
      <c r="H137" s="4" t="s">
        <v>254</v>
      </c>
      <c r="I137" s="6">
        <v>33725</v>
      </c>
      <c r="J137" s="4">
        <v>7976799320</v>
      </c>
      <c r="K137" s="4" t="s">
        <v>98</v>
      </c>
      <c r="L137" s="4"/>
    </row>
    <row r="138" spans="1:12" ht="22.5" x14ac:dyDescent="0.25">
      <c r="A138" s="4">
        <v>15</v>
      </c>
      <c r="B138" s="4">
        <v>600573</v>
      </c>
      <c r="C138" s="4" t="s">
        <v>253</v>
      </c>
      <c r="D138" s="4" t="s">
        <v>252</v>
      </c>
      <c r="E138" s="4" t="s">
        <v>251</v>
      </c>
      <c r="F138" s="4" t="s">
        <v>3</v>
      </c>
      <c r="G138" s="4" t="s">
        <v>17</v>
      </c>
      <c r="H138" s="4" t="s">
        <v>250</v>
      </c>
      <c r="I138" s="6">
        <v>35049</v>
      </c>
      <c r="J138" s="4">
        <v>9413982755</v>
      </c>
      <c r="K138" s="4" t="s">
        <v>98</v>
      </c>
      <c r="L138" s="4"/>
    </row>
    <row r="139" spans="1:12" ht="22.5" x14ac:dyDescent="0.25">
      <c r="A139" s="4">
        <v>16</v>
      </c>
      <c r="B139" s="4">
        <v>603461</v>
      </c>
      <c r="C139" s="4" t="s">
        <v>249</v>
      </c>
      <c r="D139" s="4" t="s">
        <v>248</v>
      </c>
      <c r="E139" s="4" t="s">
        <v>228</v>
      </c>
      <c r="F139" s="4" t="s">
        <v>3</v>
      </c>
      <c r="G139" s="4" t="s">
        <v>8</v>
      </c>
      <c r="H139" s="4"/>
      <c r="I139" s="6">
        <v>36659</v>
      </c>
      <c r="J139" s="4">
        <v>9001912704</v>
      </c>
      <c r="K139" s="4" t="s">
        <v>98</v>
      </c>
      <c r="L139" s="4"/>
    </row>
    <row r="140" spans="1:12" ht="22.5" x14ac:dyDescent="0.25">
      <c r="A140" s="4">
        <v>17</v>
      </c>
      <c r="B140" s="4">
        <v>600226</v>
      </c>
      <c r="C140" s="4" t="s">
        <v>247</v>
      </c>
      <c r="D140" s="4" t="s">
        <v>246</v>
      </c>
      <c r="E140" s="4" t="s">
        <v>245</v>
      </c>
      <c r="F140" s="4" t="s">
        <v>3</v>
      </c>
      <c r="G140" s="4" t="s">
        <v>32</v>
      </c>
      <c r="H140" s="4"/>
      <c r="I140" s="6">
        <v>37472</v>
      </c>
      <c r="J140" s="4">
        <v>8949915240</v>
      </c>
      <c r="K140" s="4" t="s">
        <v>98</v>
      </c>
      <c r="L140" s="4"/>
    </row>
    <row r="141" spans="1:12" ht="33.75" x14ac:dyDescent="0.25">
      <c r="A141" s="4">
        <v>18</v>
      </c>
      <c r="B141" s="4">
        <v>602208</v>
      </c>
      <c r="C141" s="4" t="s">
        <v>244</v>
      </c>
      <c r="D141" s="4" t="s">
        <v>243</v>
      </c>
      <c r="E141" s="4" t="s">
        <v>242</v>
      </c>
      <c r="F141" s="4" t="s">
        <v>3</v>
      </c>
      <c r="G141" s="4" t="s">
        <v>17</v>
      </c>
      <c r="H141" s="4"/>
      <c r="I141" s="6">
        <v>35858</v>
      </c>
      <c r="J141" s="4">
        <v>9636077729</v>
      </c>
      <c r="K141" s="4" t="s">
        <v>98</v>
      </c>
      <c r="L141" s="4"/>
    </row>
    <row r="142" spans="1:12" ht="33.75" x14ac:dyDescent="0.25">
      <c r="A142" s="4">
        <v>19</v>
      </c>
      <c r="B142" s="4">
        <v>600965</v>
      </c>
      <c r="C142" s="4" t="s">
        <v>241</v>
      </c>
      <c r="D142" s="4" t="s">
        <v>240</v>
      </c>
      <c r="E142" s="4" t="s">
        <v>239</v>
      </c>
      <c r="F142" s="4" t="s">
        <v>3</v>
      </c>
      <c r="G142" s="4" t="s">
        <v>17</v>
      </c>
      <c r="H142" s="4"/>
      <c r="I142" s="6">
        <v>31051</v>
      </c>
      <c r="J142" s="4">
        <v>9829319843</v>
      </c>
      <c r="K142" s="4" t="s">
        <v>98</v>
      </c>
      <c r="L142" s="4"/>
    </row>
    <row r="143" spans="1:12" ht="22.5" x14ac:dyDescent="0.25">
      <c r="A143" s="4">
        <v>20</v>
      </c>
      <c r="B143" s="4">
        <v>601295</v>
      </c>
      <c r="C143" s="4" t="s">
        <v>238</v>
      </c>
      <c r="D143" s="4" t="s">
        <v>237</v>
      </c>
      <c r="E143" s="4" t="s">
        <v>236</v>
      </c>
      <c r="F143" s="4" t="s">
        <v>3</v>
      </c>
      <c r="G143" s="4" t="s">
        <v>17</v>
      </c>
      <c r="H143" s="4"/>
      <c r="I143" s="6">
        <v>37544</v>
      </c>
      <c r="J143" s="4">
        <v>8003521990</v>
      </c>
      <c r="K143" s="4" t="s">
        <v>98</v>
      </c>
      <c r="L143" s="4"/>
    </row>
    <row r="144" spans="1:12" ht="22.5" x14ac:dyDescent="0.25">
      <c r="A144" s="4">
        <v>21</v>
      </c>
      <c r="B144" s="4">
        <v>602168</v>
      </c>
      <c r="C144" s="4" t="s">
        <v>235</v>
      </c>
      <c r="D144" s="4" t="s">
        <v>234</v>
      </c>
      <c r="E144" s="4" t="s">
        <v>233</v>
      </c>
      <c r="F144" s="4" t="s">
        <v>3</v>
      </c>
      <c r="G144" s="4" t="s">
        <v>17</v>
      </c>
      <c r="H144" s="4" t="s">
        <v>16</v>
      </c>
      <c r="I144" s="6">
        <v>34554</v>
      </c>
      <c r="J144" s="4">
        <v>9024214198</v>
      </c>
      <c r="K144" s="4" t="s">
        <v>98</v>
      </c>
      <c r="L144" s="4"/>
    </row>
    <row r="145" spans="1:12" ht="22.5" x14ac:dyDescent="0.25">
      <c r="A145" s="4">
        <v>22</v>
      </c>
      <c r="B145" s="4">
        <v>575177</v>
      </c>
      <c r="C145" s="4" t="s">
        <v>232</v>
      </c>
      <c r="D145" s="4" t="s">
        <v>231</v>
      </c>
      <c r="E145" s="4" t="s">
        <v>134</v>
      </c>
      <c r="F145" s="4" t="s">
        <v>3</v>
      </c>
      <c r="G145" s="4" t="s">
        <v>8</v>
      </c>
      <c r="H145" s="4"/>
      <c r="I145" s="6">
        <v>35045</v>
      </c>
      <c r="J145" s="4">
        <v>9829349155</v>
      </c>
      <c r="K145" s="4" t="s">
        <v>98</v>
      </c>
      <c r="L145" s="4"/>
    </row>
    <row r="146" spans="1:12" ht="22.5" x14ac:dyDescent="0.25">
      <c r="A146" s="4">
        <v>23</v>
      </c>
      <c r="B146" s="4">
        <v>600517</v>
      </c>
      <c r="C146" s="4" t="s">
        <v>230</v>
      </c>
      <c r="D146" s="4" t="s">
        <v>229</v>
      </c>
      <c r="E146" s="4" t="s">
        <v>228</v>
      </c>
      <c r="F146" s="4" t="s">
        <v>3</v>
      </c>
      <c r="G146" s="4" t="s">
        <v>8</v>
      </c>
      <c r="H146" s="4"/>
      <c r="I146" s="6">
        <v>37631</v>
      </c>
      <c r="J146" s="4">
        <v>9672037480</v>
      </c>
      <c r="K146" s="4" t="s">
        <v>98</v>
      </c>
      <c r="L146" s="4"/>
    </row>
    <row r="147" spans="1:12" ht="33.75" x14ac:dyDescent="0.25">
      <c r="A147" s="4">
        <v>24</v>
      </c>
      <c r="B147" s="4">
        <v>600894</v>
      </c>
      <c r="C147" s="4" t="s">
        <v>227</v>
      </c>
      <c r="D147" s="4" t="s">
        <v>226</v>
      </c>
      <c r="E147" s="4" t="s">
        <v>225</v>
      </c>
      <c r="F147" s="4" t="s">
        <v>3</v>
      </c>
      <c r="G147" s="4" t="s">
        <v>49</v>
      </c>
      <c r="H147" s="4"/>
      <c r="I147" s="6">
        <v>36047</v>
      </c>
      <c r="J147" s="4">
        <v>9928532646</v>
      </c>
      <c r="K147" s="4" t="s">
        <v>98</v>
      </c>
      <c r="L147" s="4"/>
    </row>
    <row r="148" spans="1:12" ht="22.5" x14ac:dyDescent="0.25">
      <c r="A148" s="4">
        <v>25</v>
      </c>
      <c r="B148" s="4">
        <v>834213</v>
      </c>
      <c r="C148" s="4" t="s">
        <v>224</v>
      </c>
      <c r="D148" s="4" t="s">
        <v>25</v>
      </c>
      <c r="E148" s="4" t="s">
        <v>223</v>
      </c>
      <c r="F148" s="4" t="s">
        <v>3</v>
      </c>
      <c r="G148" s="4" t="s">
        <v>49</v>
      </c>
      <c r="H148" s="4"/>
      <c r="I148" s="6">
        <v>36781</v>
      </c>
      <c r="J148" s="4">
        <v>9529376646</v>
      </c>
      <c r="K148" s="4" t="s">
        <v>98</v>
      </c>
      <c r="L148" s="4"/>
    </row>
    <row r="149" spans="1:12" ht="22.5" x14ac:dyDescent="0.25">
      <c r="A149" s="4">
        <v>26</v>
      </c>
      <c r="B149" s="4">
        <v>601296</v>
      </c>
      <c r="C149" s="4" t="s">
        <v>222</v>
      </c>
      <c r="D149" s="4" t="s">
        <v>221</v>
      </c>
      <c r="E149" s="4" t="s">
        <v>12</v>
      </c>
      <c r="F149" s="4" t="s">
        <v>3</v>
      </c>
      <c r="G149" s="4" t="s">
        <v>2</v>
      </c>
      <c r="H149" s="4"/>
      <c r="I149" s="6">
        <v>36571</v>
      </c>
      <c r="J149" s="4">
        <v>7852076967</v>
      </c>
      <c r="K149" s="4" t="s">
        <v>98</v>
      </c>
      <c r="L149" s="4"/>
    </row>
    <row r="150" spans="1:12" ht="22.5" x14ac:dyDescent="0.25">
      <c r="A150" s="4">
        <v>27</v>
      </c>
      <c r="B150" s="4">
        <v>602066</v>
      </c>
      <c r="C150" s="4" t="s">
        <v>220</v>
      </c>
      <c r="D150" s="4" t="s">
        <v>219</v>
      </c>
      <c r="E150" s="4" t="s">
        <v>218</v>
      </c>
      <c r="F150" s="4" t="s">
        <v>3</v>
      </c>
      <c r="G150" s="4" t="s">
        <v>32</v>
      </c>
      <c r="H150" s="4"/>
      <c r="I150" s="6">
        <v>34885</v>
      </c>
      <c r="J150" s="4">
        <v>7851932525</v>
      </c>
      <c r="K150" s="4" t="s">
        <v>98</v>
      </c>
      <c r="L150" s="4"/>
    </row>
    <row r="151" spans="1:12" ht="22.5" x14ac:dyDescent="0.25">
      <c r="A151" s="4">
        <v>28</v>
      </c>
      <c r="B151" s="4">
        <v>577934</v>
      </c>
      <c r="C151" s="4" t="s">
        <v>217</v>
      </c>
      <c r="D151" s="4" t="s">
        <v>216</v>
      </c>
      <c r="E151" s="4" t="s">
        <v>215</v>
      </c>
      <c r="F151" s="4" t="s">
        <v>3</v>
      </c>
      <c r="G151" s="4" t="s">
        <v>8</v>
      </c>
      <c r="H151" s="4"/>
      <c r="I151" s="6">
        <v>36228</v>
      </c>
      <c r="J151" s="4">
        <v>9829474875</v>
      </c>
      <c r="K151" s="4" t="s">
        <v>98</v>
      </c>
      <c r="L151" s="4"/>
    </row>
    <row r="152" spans="1:12" ht="22.5" x14ac:dyDescent="0.25">
      <c r="A152" s="4">
        <v>29</v>
      </c>
      <c r="B152" s="4">
        <v>603309</v>
      </c>
      <c r="C152" s="4" t="s">
        <v>347</v>
      </c>
      <c r="D152" s="4" t="s">
        <v>348</v>
      </c>
      <c r="E152" s="4" t="s">
        <v>349</v>
      </c>
      <c r="F152" s="4" t="s">
        <v>3</v>
      </c>
      <c r="G152" s="4" t="s">
        <v>17</v>
      </c>
      <c r="H152" s="4"/>
      <c r="I152" s="6">
        <v>36346</v>
      </c>
      <c r="J152" s="4">
        <v>7414096977</v>
      </c>
      <c r="K152" s="4" t="s">
        <v>98</v>
      </c>
      <c r="L152" s="4"/>
    </row>
    <row r="153" spans="1:12" ht="22.5" x14ac:dyDescent="0.25">
      <c r="A153" s="4">
        <v>30</v>
      </c>
      <c r="B153" s="4">
        <v>827609</v>
      </c>
      <c r="C153" s="4" t="s">
        <v>214</v>
      </c>
      <c r="D153" s="4" t="s">
        <v>213</v>
      </c>
      <c r="E153" s="4" t="s">
        <v>212</v>
      </c>
      <c r="F153" s="4" t="s">
        <v>3</v>
      </c>
      <c r="G153" s="4" t="s">
        <v>8</v>
      </c>
      <c r="H153" s="4"/>
      <c r="I153" s="6">
        <v>37300</v>
      </c>
      <c r="J153" s="4">
        <v>8005802732</v>
      </c>
      <c r="K153" s="4" t="s">
        <v>98</v>
      </c>
      <c r="L153" s="4"/>
    </row>
    <row r="154" spans="1:12" ht="22.5" x14ac:dyDescent="0.25">
      <c r="A154" s="4">
        <v>31</v>
      </c>
      <c r="B154" s="4">
        <v>574443</v>
      </c>
      <c r="C154" s="4" t="s">
        <v>211</v>
      </c>
      <c r="D154" s="4" t="s">
        <v>210</v>
      </c>
      <c r="E154" s="4" t="s">
        <v>99</v>
      </c>
      <c r="F154" s="4" t="s">
        <v>3</v>
      </c>
      <c r="G154" s="4" t="s">
        <v>8</v>
      </c>
      <c r="H154" s="4"/>
      <c r="I154" s="6">
        <v>37080</v>
      </c>
      <c r="J154" s="4">
        <v>8000295443</v>
      </c>
      <c r="K154" s="4" t="s">
        <v>98</v>
      </c>
      <c r="L154" s="4"/>
    </row>
    <row r="155" spans="1:12" ht="22.5" x14ac:dyDescent="0.25">
      <c r="A155" s="4">
        <v>32</v>
      </c>
      <c r="B155" s="4">
        <v>600071</v>
      </c>
      <c r="C155" s="4" t="s">
        <v>209</v>
      </c>
      <c r="D155" s="4" t="s">
        <v>208</v>
      </c>
      <c r="E155" s="4" t="s">
        <v>207</v>
      </c>
      <c r="F155" s="4" t="s">
        <v>3</v>
      </c>
      <c r="G155" s="4" t="s">
        <v>8</v>
      </c>
      <c r="H155" s="4"/>
      <c r="I155" s="6">
        <v>36342</v>
      </c>
      <c r="J155" s="4">
        <v>9057269947</v>
      </c>
      <c r="K155" s="4" t="s">
        <v>98</v>
      </c>
      <c r="L155" s="4"/>
    </row>
    <row r="156" spans="1:12" ht="33.75" x14ac:dyDescent="0.25">
      <c r="A156" s="4">
        <v>33</v>
      </c>
      <c r="B156" s="4">
        <v>600539</v>
      </c>
      <c r="C156" s="4" t="s">
        <v>203</v>
      </c>
      <c r="D156" s="4" t="s">
        <v>202</v>
      </c>
      <c r="E156" s="4" t="s">
        <v>201</v>
      </c>
      <c r="F156" s="4" t="s">
        <v>3</v>
      </c>
      <c r="G156" s="4" t="s">
        <v>8</v>
      </c>
      <c r="H156" s="4"/>
      <c r="I156" s="6">
        <v>36442</v>
      </c>
      <c r="J156" s="4">
        <v>8690401263</v>
      </c>
      <c r="K156" s="4" t="s">
        <v>98</v>
      </c>
      <c r="L156" s="4"/>
    </row>
    <row r="157" spans="1:12" ht="45" x14ac:dyDescent="0.25">
      <c r="A157" s="4">
        <v>34</v>
      </c>
      <c r="B157" s="4">
        <v>600564</v>
      </c>
      <c r="C157" s="4" t="s">
        <v>200</v>
      </c>
      <c r="D157" s="4" t="s">
        <v>199</v>
      </c>
      <c r="E157" s="4" t="s">
        <v>198</v>
      </c>
      <c r="F157" s="4" t="s">
        <v>3</v>
      </c>
      <c r="G157" s="4" t="s">
        <v>2</v>
      </c>
      <c r="H157" s="4"/>
      <c r="I157" s="6">
        <v>37474</v>
      </c>
      <c r="J157" s="4">
        <v>9929262821</v>
      </c>
      <c r="K157" s="4" t="s">
        <v>98</v>
      </c>
      <c r="L157" s="4"/>
    </row>
    <row r="158" spans="1:12" ht="22.5" x14ac:dyDescent="0.25">
      <c r="A158" s="4">
        <v>35</v>
      </c>
      <c r="B158" s="4">
        <v>601037</v>
      </c>
      <c r="C158" s="4" t="s">
        <v>197</v>
      </c>
      <c r="D158" s="4" t="s">
        <v>196</v>
      </c>
      <c r="E158" s="4" t="s">
        <v>195</v>
      </c>
      <c r="F158" s="4" t="s">
        <v>3</v>
      </c>
      <c r="G158" s="4" t="s">
        <v>8</v>
      </c>
      <c r="H158" s="4"/>
      <c r="I158" s="6">
        <v>37330</v>
      </c>
      <c r="J158" s="4">
        <v>9602929982</v>
      </c>
      <c r="K158" s="4" t="s">
        <v>98</v>
      </c>
      <c r="L158" s="4"/>
    </row>
    <row r="159" spans="1:12" ht="22.5" x14ac:dyDescent="0.25">
      <c r="A159" s="4">
        <v>36</v>
      </c>
      <c r="B159" s="4">
        <v>603843</v>
      </c>
      <c r="C159" s="4" t="s">
        <v>194</v>
      </c>
      <c r="D159" s="4" t="s">
        <v>193</v>
      </c>
      <c r="E159" s="4" t="s">
        <v>192</v>
      </c>
      <c r="F159" s="4" t="s">
        <v>3</v>
      </c>
      <c r="G159" s="4" t="s">
        <v>8</v>
      </c>
      <c r="H159" s="4"/>
      <c r="I159" s="6">
        <v>37328</v>
      </c>
      <c r="J159" s="4">
        <v>9352601299</v>
      </c>
      <c r="K159" s="4" t="s">
        <v>98</v>
      </c>
      <c r="L159" s="4"/>
    </row>
    <row r="160" spans="1:12" ht="22.5" x14ac:dyDescent="0.25">
      <c r="A160" s="4">
        <v>37</v>
      </c>
      <c r="B160" s="4">
        <v>600510</v>
      </c>
      <c r="C160" s="4" t="s">
        <v>179</v>
      </c>
      <c r="D160" s="4" t="s">
        <v>178</v>
      </c>
      <c r="E160" s="4" t="s">
        <v>177</v>
      </c>
      <c r="F160" s="4" t="s">
        <v>3</v>
      </c>
      <c r="G160" s="4" t="s">
        <v>2</v>
      </c>
      <c r="H160" s="4"/>
      <c r="I160" s="6">
        <v>38211</v>
      </c>
      <c r="J160" s="4">
        <v>9828770632</v>
      </c>
      <c r="K160" s="4" t="s">
        <v>98</v>
      </c>
      <c r="L160" s="4"/>
    </row>
    <row r="161" spans="1:12" ht="22.5" x14ac:dyDescent="0.25">
      <c r="A161" s="4">
        <v>38</v>
      </c>
      <c r="B161" s="4">
        <v>602040</v>
      </c>
      <c r="C161" s="4" t="s">
        <v>176</v>
      </c>
      <c r="D161" s="4" t="s">
        <v>175</v>
      </c>
      <c r="E161" s="4" t="s">
        <v>174</v>
      </c>
      <c r="F161" s="4" t="s">
        <v>3</v>
      </c>
      <c r="G161" s="4" t="s">
        <v>8</v>
      </c>
      <c r="H161" s="4"/>
      <c r="I161" s="6">
        <v>36655</v>
      </c>
      <c r="J161" s="4">
        <v>9680534274</v>
      </c>
      <c r="K161" s="4" t="s">
        <v>98</v>
      </c>
      <c r="L161" s="4"/>
    </row>
    <row r="162" spans="1:12" ht="22.5" x14ac:dyDescent="0.25">
      <c r="A162" s="4">
        <v>39</v>
      </c>
      <c r="B162" s="4">
        <v>601764</v>
      </c>
      <c r="C162" s="4" t="s">
        <v>173</v>
      </c>
      <c r="D162" s="4" t="s">
        <v>172</v>
      </c>
      <c r="E162" s="4" t="s">
        <v>171</v>
      </c>
      <c r="F162" s="4" t="s">
        <v>3</v>
      </c>
      <c r="G162" s="4" t="s">
        <v>8</v>
      </c>
      <c r="H162" s="4"/>
      <c r="I162" s="6">
        <v>36974</v>
      </c>
      <c r="J162" s="4">
        <v>9982102287</v>
      </c>
      <c r="K162" s="4" t="s">
        <v>98</v>
      </c>
      <c r="L162" s="4"/>
    </row>
    <row r="163" spans="1:12" ht="22.5" x14ac:dyDescent="0.25">
      <c r="A163" s="4">
        <v>40</v>
      </c>
      <c r="B163" s="4">
        <v>601246</v>
      </c>
      <c r="C163" s="4" t="s">
        <v>170</v>
      </c>
      <c r="D163" s="4" t="s">
        <v>169</v>
      </c>
      <c r="E163" s="4" t="s">
        <v>168</v>
      </c>
      <c r="F163" s="4" t="s">
        <v>3</v>
      </c>
      <c r="G163" s="4" t="s">
        <v>32</v>
      </c>
      <c r="H163" s="4"/>
      <c r="I163" s="6">
        <v>36656</v>
      </c>
      <c r="J163" s="4">
        <v>7023713069</v>
      </c>
      <c r="K163" s="4" t="s">
        <v>98</v>
      </c>
      <c r="L163" s="4"/>
    </row>
    <row r="164" spans="1:12" ht="22.5" x14ac:dyDescent="0.25">
      <c r="A164" s="4">
        <v>41</v>
      </c>
      <c r="B164" s="4">
        <v>868448</v>
      </c>
      <c r="C164" s="4" t="s">
        <v>167</v>
      </c>
      <c r="D164" s="4" t="s">
        <v>166</v>
      </c>
      <c r="E164" s="4" t="s">
        <v>99</v>
      </c>
      <c r="F164" s="4" t="s">
        <v>3</v>
      </c>
      <c r="G164" s="4" t="s">
        <v>37</v>
      </c>
      <c r="H164" s="4"/>
      <c r="I164" s="6">
        <v>35905</v>
      </c>
      <c r="J164" s="4">
        <v>8003584682</v>
      </c>
      <c r="K164" s="4" t="s">
        <v>98</v>
      </c>
      <c r="L164" s="4"/>
    </row>
    <row r="165" spans="1:12" ht="22.5" x14ac:dyDescent="0.25">
      <c r="A165" s="4">
        <v>42</v>
      </c>
      <c r="B165" s="4">
        <v>863155</v>
      </c>
      <c r="C165" s="4" t="s">
        <v>165</v>
      </c>
      <c r="D165" s="4" t="s">
        <v>164</v>
      </c>
      <c r="E165" s="4" t="s">
        <v>163</v>
      </c>
      <c r="F165" s="4" t="s">
        <v>3</v>
      </c>
      <c r="G165" s="4" t="s">
        <v>37</v>
      </c>
      <c r="H165" s="4"/>
      <c r="I165" s="6">
        <v>36540</v>
      </c>
      <c r="J165" s="4">
        <v>8949341357</v>
      </c>
      <c r="K165" s="4" t="s">
        <v>98</v>
      </c>
      <c r="L165" s="4"/>
    </row>
    <row r="166" spans="1:12" ht="22.5" x14ac:dyDescent="0.25">
      <c r="A166" s="4">
        <v>43</v>
      </c>
      <c r="B166" s="4">
        <v>575244</v>
      </c>
      <c r="C166" s="4" t="s">
        <v>350</v>
      </c>
      <c r="D166" s="4" t="s">
        <v>351</v>
      </c>
      <c r="E166" s="4" t="s">
        <v>352</v>
      </c>
      <c r="F166" s="4" t="s">
        <v>3</v>
      </c>
      <c r="G166" s="4" t="s">
        <v>8</v>
      </c>
      <c r="H166" s="4"/>
      <c r="I166" s="6">
        <v>36223</v>
      </c>
      <c r="J166" s="4">
        <v>8306031102</v>
      </c>
      <c r="K166" s="4" t="s">
        <v>98</v>
      </c>
      <c r="L166" s="4"/>
    </row>
    <row r="167" spans="1:12" ht="22.5" x14ac:dyDescent="0.25">
      <c r="A167" s="4">
        <v>44</v>
      </c>
      <c r="B167" s="4">
        <v>578713</v>
      </c>
      <c r="C167" s="4" t="s">
        <v>353</v>
      </c>
      <c r="D167" s="4" t="s">
        <v>354</v>
      </c>
      <c r="E167" s="4" t="s">
        <v>180</v>
      </c>
      <c r="F167" s="4" t="s">
        <v>3</v>
      </c>
      <c r="G167" s="4" t="s">
        <v>8</v>
      </c>
      <c r="H167" s="4"/>
      <c r="I167" s="6">
        <v>37537</v>
      </c>
      <c r="J167" s="4">
        <v>9166961953</v>
      </c>
      <c r="K167" s="4" t="s">
        <v>98</v>
      </c>
      <c r="L167" s="4"/>
    </row>
    <row r="168" spans="1:12" ht="33.75" x14ac:dyDescent="0.25">
      <c r="A168" s="4">
        <v>45</v>
      </c>
      <c r="B168" s="4">
        <v>603785</v>
      </c>
      <c r="C168" s="4" t="s">
        <v>355</v>
      </c>
      <c r="D168" s="4" t="s">
        <v>356</v>
      </c>
      <c r="E168" s="4" t="s">
        <v>357</v>
      </c>
      <c r="F168" s="4" t="s">
        <v>3</v>
      </c>
      <c r="G168" s="4" t="s">
        <v>8</v>
      </c>
      <c r="H168" s="4"/>
      <c r="I168" s="6">
        <v>36550</v>
      </c>
      <c r="J168" s="4">
        <v>8385064001</v>
      </c>
      <c r="K168" s="4" t="s">
        <v>98</v>
      </c>
      <c r="L168" s="4"/>
    </row>
    <row r="169" spans="1:12" ht="22.5" x14ac:dyDescent="0.25">
      <c r="A169" s="4">
        <v>46</v>
      </c>
      <c r="B169" s="4">
        <v>861888</v>
      </c>
      <c r="C169" s="4" t="s">
        <v>358</v>
      </c>
      <c r="D169" s="4" t="s">
        <v>359</v>
      </c>
      <c r="E169" s="4" t="s">
        <v>360</v>
      </c>
      <c r="F169" s="4" t="s">
        <v>3</v>
      </c>
      <c r="G169" s="4" t="s">
        <v>37</v>
      </c>
      <c r="H169" s="4"/>
      <c r="I169" s="6">
        <v>37473</v>
      </c>
      <c r="J169" s="4">
        <v>7742616694</v>
      </c>
      <c r="K169" s="4" t="s">
        <v>98</v>
      </c>
      <c r="L169" s="4"/>
    </row>
    <row r="170" spans="1:12" ht="22.5" x14ac:dyDescent="0.25">
      <c r="A170" s="4">
        <v>47</v>
      </c>
      <c r="B170" s="4">
        <v>578806</v>
      </c>
      <c r="C170" s="4" t="s">
        <v>268</v>
      </c>
      <c r="D170" s="4" t="s">
        <v>361</v>
      </c>
      <c r="E170" s="4" t="s">
        <v>123</v>
      </c>
      <c r="F170" s="4" t="s">
        <v>3</v>
      </c>
      <c r="G170" s="4" t="s">
        <v>8</v>
      </c>
      <c r="H170" s="4"/>
      <c r="I170" s="6">
        <v>36618</v>
      </c>
      <c r="J170" s="4">
        <v>9521300674</v>
      </c>
      <c r="K170" s="4" t="s">
        <v>98</v>
      </c>
      <c r="L170" s="4"/>
    </row>
    <row r="171" spans="1:12" ht="22.5" x14ac:dyDescent="0.25">
      <c r="A171" s="4">
        <v>48</v>
      </c>
      <c r="B171" s="4">
        <v>891580</v>
      </c>
      <c r="C171" s="4" t="s">
        <v>365</v>
      </c>
      <c r="D171" s="4" t="s">
        <v>366</v>
      </c>
      <c r="E171" s="4" t="s">
        <v>367</v>
      </c>
      <c r="F171" s="4" t="s">
        <v>3</v>
      </c>
      <c r="G171" s="4" t="s">
        <v>8</v>
      </c>
      <c r="H171" s="4"/>
      <c r="I171" s="6">
        <v>35888</v>
      </c>
      <c r="J171" s="4">
        <v>8503959578</v>
      </c>
      <c r="K171" s="4" t="s">
        <v>98</v>
      </c>
      <c r="L171" s="4"/>
    </row>
    <row r="172" spans="1:12" ht="22.5" x14ac:dyDescent="0.25">
      <c r="A172" s="4">
        <v>49</v>
      </c>
      <c r="B172" s="4">
        <v>600712</v>
      </c>
      <c r="C172" s="4" t="s">
        <v>154</v>
      </c>
      <c r="D172" s="4" t="s">
        <v>153</v>
      </c>
      <c r="E172" s="4" t="s">
        <v>152</v>
      </c>
      <c r="F172" s="4" t="s">
        <v>3</v>
      </c>
      <c r="G172" s="4" t="s">
        <v>2</v>
      </c>
      <c r="H172" s="4"/>
      <c r="I172" s="6">
        <v>36768</v>
      </c>
      <c r="J172" s="4">
        <v>8769357502</v>
      </c>
      <c r="K172" s="4" t="s">
        <v>98</v>
      </c>
      <c r="L172" s="4"/>
    </row>
    <row r="173" spans="1:12" ht="22.5" x14ac:dyDescent="0.25">
      <c r="A173" s="4">
        <v>50</v>
      </c>
      <c r="B173" s="4">
        <v>603206</v>
      </c>
      <c r="C173" s="4" t="s">
        <v>151</v>
      </c>
      <c r="D173" s="4" t="s">
        <v>150</v>
      </c>
      <c r="E173" s="4" t="s">
        <v>149</v>
      </c>
      <c r="F173" s="4" t="s">
        <v>3</v>
      </c>
      <c r="G173" s="4" t="s">
        <v>2</v>
      </c>
      <c r="H173" s="4"/>
      <c r="I173" s="6">
        <v>37053</v>
      </c>
      <c r="J173" s="4">
        <v>9610245955</v>
      </c>
      <c r="K173" s="4" t="s">
        <v>98</v>
      </c>
      <c r="L173" s="4"/>
    </row>
    <row r="174" spans="1:12" ht="33.75" x14ac:dyDescent="0.25">
      <c r="A174" s="4">
        <v>51</v>
      </c>
      <c r="B174" s="4">
        <v>603396</v>
      </c>
      <c r="C174" s="4" t="s">
        <v>148</v>
      </c>
      <c r="D174" s="4" t="s">
        <v>147</v>
      </c>
      <c r="E174" s="4" t="s">
        <v>146</v>
      </c>
      <c r="F174" s="4" t="s">
        <v>3</v>
      </c>
      <c r="G174" s="4" t="s">
        <v>2</v>
      </c>
      <c r="H174" s="4"/>
      <c r="I174" s="6">
        <v>37398</v>
      </c>
      <c r="J174" s="4">
        <v>7014508394</v>
      </c>
      <c r="K174" s="4" t="s">
        <v>98</v>
      </c>
      <c r="L174" s="4"/>
    </row>
    <row r="175" spans="1:12" ht="22.5" x14ac:dyDescent="0.25">
      <c r="A175" s="4">
        <v>52</v>
      </c>
      <c r="B175" s="4">
        <v>711031</v>
      </c>
      <c r="C175" s="4" t="s">
        <v>368</v>
      </c>
      <c r="D175" s="4" t="s">
        <v>369</v>
      </c>
      <c r="E175" s="4" t="s">
        <v>370</v>
      </c>
      <c r="F175" s="4" t="s">
        <v>3</v>
      </c>
      <c r="G175" s="4" t="s">
        <v>37</v>
      </c>
      <c r="H175" s="4"/>
      <c r="I175" s="6">
        <v>37836</v>
      </c>
      <c r="J175" s="4">
        <v>8003664142</v>
      </c>
      <c r="K175" s="4" t="s">
        <v>98</v>
      </c>
      <c r="L175" s="4"/>
    </row>
    <row r="176" spans="1:12" x14ac:dyDescent="0.25">
      <c r="A176" s="4">
        <v>53</v>
      </c>
      <c r="B176" s="4">
        <v>603702</v>
      </c>
      <c r="C176" s="4" t="s">
        <v>145</v>
      </c>
      <c r="D176" s="4" t="s">
        <v>144</v>
      </c>
      <c r="E176" s="4" t="s">
        <v>143</v>
      </c>
      <c r="F176" s="4" t="s">
        <v>3</v>
      </c>
      <c r="G176" s="4" t="s">
        <v>49</v>
      </c>
      <c r="H176" s="4"/>
      <c r="I176" s="6">
        <v>37631</v>
      </c>
      <c r="J176" s="4">
        <v>7424893508</v>
      </c>
      <c r="K176" s="4" t="s">
        <v>98</v>
      </c>
      <c r="L176" s="4"/>
    </row>
    <row r="177" spans="1:12" ht="22.5" x14ac:dyDescent="0.25">
      <c r="A177" s="4">
        <v>54</v>
      </c>
      <c r="B177" s="4">
        <v>574872</v>
      </c>
      <c r="C177" s="4" t="s">
        <v>142</v>
      </c>
      <c r="D177" s="4" t="s">
        <v>141</v>
      </c>
      <c r="E177" s="4" t="s">
        <v>140</v>
      </c>
      <c r="F177" s="4" t="s">
        <v>3</v>
      </c>
      <c r="G177" s="4" t="s">
        <v>49</v>
      </c>
      <c r="H177" s="4"/>
      <c r="I177" s="6">
        <v>36948</v>
      </c>
      <c r="J177" s="4">
        <v>7300309153</v>
      </c>
      <c r="K177" s="4" t="s">
        <v>98</v>
      </c>
      <c r="L177" s="4"/>
    </row>
    <row r="178" spans="1:12" ht="22.5" x14ac:dyDescent="0.25">
      <c r="A178" s="4">
        <v>55</v>
      </c>
      <c r="B178" s="4">
        <v>578413</v>
      </c>
      <c r="C178" s="4" t="s">
        <v>139</v>
      </c>
      <c r="D178" s="4" t="s">
        <v>138</v>
      </c>
      <c r="E178" s="4" t="s">
        <v>137</v>
      </c>
      <c r="F178" s="4" t="s">
        <v>3</v>
      </c>
      <c r="G178" s="4" t="s">
        <v>49</v>
      </c>
      <c r="H178" s="4"/>
      <c r="I178" s="6">
        <v>36781</v>
      </c>
      <c r="J178" s="4">
        <v>9664422951</v>
      </c>
      <c r="K178" s="4" t="s">
        <v>98</v>
      </c>
      <c r="L178" s="4"/>
    </row>
    <row r="179" spans="1:12" ht="22.5" x14ac:dyDescent="0.25">
      <c r="A179" s="4">
        <v>56</v>
      </c>
      <c r="B179" s="4">
        <v>596347</v>
      </c>
      <c r="C179" s="4" t="s">
        <v>133</v>
      </c>
      <c r="D179" s="4" t="s">
        <v>132</v>
      </c>
      <c r="E179" s="4" t="s">
        <v>123</v>
      </c>
      <c r="F179" s="4" t="s">
        <v>3</v>
      </c>
      <c r="G179" s="4" t="s">
        <v>32</v>
      </c>
      <c r="H179" s="4"/>
      <c r="I179" s="6">
        <v>37305</v>
      </c>
      <c r="J179" s="4">
        <v>7412907921</v>
      </c>
      <c r="K179" s="4" t="s">
        <v>98</v>
      </c>
      <c r="L179" s="4"/>
    </row>
    <row r="180" spans="1:12" ht="22.5" x14ac:dyDescent="0.25">
      <c r="A180" s="4">
        <v>57</v>
      </c>
      <c r="B180" s="4">
        <v>600289</v>
      </c>
      <c r="C180" s="4" t="s">
        <v>131</v>
      </c>
      <c r="D180" s="4" t="s">
        <v>130</v>
      </c>
      <c r="E180" s="4" t="s">
        <v>129</v>
      </c>
      <c r="F180" s="4" t="s">
        <v>3</v>
      </c>
      <c r="G180" s="4" t="s">
        <v>2</v>
      </c>
      <c r="H180" s="4"/>
      <c r="I180" s="6">
        <v>36928</v>
      </c>
      <c r="J180" s="4">
        <v>7877166624</v>
      </c>
      <c r="K180" s="4" t="s">
        <v>98</v>
      </c>
      <c r="L180" s="4"/>
    </row>
    <row r="181" spans="1:12" ht="33.75" x14ac:dyDescent="0.25">
      <c r="A181" s="4">
        <v>58</v>
      </c>
      <c r="B181" s="4">
        <v>574955</v>
      </c>
      <c r="C181" s="4" t="s">
        <v>125</v>
      </c>
      <c r="D181" s="4" t="s">
        <v>124</v>
      </c>
      <c r="E181" s="4" t="s">
        <v>123</v>
      </c>
      <c r="F181" s="4" t="s">
        <v>3</v>
      </c>
      <c r="G181" s="4" t="s">
        <v>49</v>
      </c>
      <c r="H181" s="4"/>
      <c r="I181" s="6">
        <v>36347</v>
      </c>
      <c r="J181" s="4">
        <v>9351557300</v>
      </c>
      <c r="K181" s="4" t="s">
        <v>98</v>
      </c>
      <c r="L181" s="4"/>
    </row>
    <row r="182" spans="1:12" ht="22.5" x14ac:dyDescent="0.25">
      <c r="A182" s="4">
        <v>59</v>
      </c>
      <c r="B182" s="4">
        <v>579426</v>
      </c>
      <c r="C182" s="4" t="s">
        <v>122</v>
      </c>
      <c r="D182" s="4" t="s">
        <v>121</v>
      </c>
      <c r="E182" s="4" t="s">
        <v>120</v>
      </c>
      <c r="F182" s="4" t="s">
        <v>3</v>
      </c>
      <c r="G182" s="4" t="s">
        <v>49</v>
      </c>
      <c r="H182" s="4"/>
      <c r="I182" s="6">
        <v>36399</v>
      </c>
      <c r="J182" s="4">
        <v>9602217778</v>
      </c>
      <c r="K182" s="4" t="s">
        <v>98</v>
      </c>
      <c r="L182" s="4"/>
    </row>
    <row r="183" spans="1:12" ht="22.5" x14ac:dyDescent="0.25">
      <c r="A183" s="4">
        <v>60</v>
      </c>
      <c r="B183" s="4">
        <v>735469</v>
      </c>
      <c r="C183" s="4" t="s">
        <v>113</v>
      </c>
      <c r="D183" s="4" t="s">
        <v>112</v>
      </c>
      <c r="E183" s="4" t="s">
        <v>111</v>
      </c>
      <c r="F183" s="4" t="s">
        <v>3</v>
      </c>
      <c r="G183" s="4" t="s">
        <v>49</v>
      </c>
      <c r="H183" s="4"/>
      <c r="I183" s="6">
        <v>36114</v>
      </c>
      <c r="J183" s="4">
        <v>8875615175</v>
      </c>
      <c r="K183" s="4" t="s">
        <v>98</v>
      </c>
      <c r="L183" s="4"/>
    </row>
    <row r="184" spans="1:12" ht="22.5" x14ac:dyDescent="0.25">
      <c r="A184" s="4">
        <v>61</v>
      </c>
      <c r="B184" s="4">
        <v>867716</v>
      </c>
      <c r="C184" s="4" t="s">
        <v>110</v>
      </c>
      <c r="D184" s="4" t="s">
        <v>109</v>
      </c>
      <c r="E184" s="4" t="s">
        <v>108</v>
      </c>
      <c r="F184" s="4" t="s">
        <v>3</v>
      </c>
      <c r="G184" s="4" t="s">
        <v>49</v>
      </c>
      <c r="H184" s="4"/>
      <c r="I184" s="6">
        <v>34868</v>
      </c>
      <c r="J184" s="4">
        <v>9509104056</v>
      </c>
      <c r="K184" s="4" t="s">
        <v>98</v>
      </c>
      <c r="L184" s="4"/>
    </row>
    <row r="185" spans="1:12" ht="33.75" x14ac:dyDescent="0.25">
      <c r="A185" s="4">
        <v>62</v>
      </c>
      <c r="B185" s="4">
        <v>577158</v>
      </c>
      <c r="C185" s="4" t="s">
        <v>371</v>
      </c>
      <c r="D185" s="4" t="s">
        <v>372</v>
      </c>
      <c r="E185" s="4" t="s">
        <v>373</v>
      </c>
      <c r="F185" s="4" t="s">
        <v>3</v>
      </c>
      <c r="G185" s="4" t="s">
        <v>49</v>
      </c>
      <c r="H185" s="4"/>
      <c r="I185" s="6">
        <v>35284</v>
      </c>
      <c r="J185" s="4">
        <v>8619692902</v>
      </c>
      <c r="K185" s="4" t="s">
        <v>98</v>
      </c>
      <c r="L185" s="4"/>
    </row>
    <row r="186" spans="1:12" ht="22.5" x14ac:dyDescent="0.25">
      <c r="A186" s="4">
        <v>63</v>
      </c>
      <c r="B186" s="4">
        <v>600465</v>
      </c>
      <c r="C186" s="4" t="s">
        <v>374</v>
      </c>
      <c r="D186" s="4" t="s">
        <v>375</v>
      </c>
      <c r="E186" s="4" t="s">
        <v>376</v>
      </c>
      <c r="F186" s="4" t="s">
        <v>3</v>
      </c>
      <c r="G186" s="4" t="s">
        <v>49</v>
      </c>
      <c r="H186" s="4"/>
      <c r="I186" s="6">
        <v>37090</v>
      </c>
      <c r="J186" s="4">
        <v>9252119044</v>
      </c>
      <c r="K186" s="4" t="s">
        <v>98</v>
      </c>
      <c r="L186" s="4"/>
    </row>
    <row r="187" spans="1:12" ht="22.5" x14ac:dyDescent="0.25">
      <c r="A187" s="4">
        <v>64</v>
      </c>
      <c r="B187" s="4">
        <v>891738</v>
      </c>
      <c r="C187" s="4" t="s">
        <v>101</v>
      </c>
      <c r="D187" s="4" t="s">
        <v>100</v>
      </c>
      <c r="E187" s="4" t="s">
        <v>99</v>
      </c>
      <c r="F187" s="4" t="s">
        <v>3</v>
      </c>
      <c r="G187" s="4" t="s">
        <v>37</v>
      </c>
      <c r="H187" s="4"/>
      <c r="I187" s="6">
        <v>35032</v>
      </c>
      <c r="J187" s="4">
        <v>9414617229</v>
      </c>
      <c r="K187" s="4" t="s">
        <v>98</v>
      </c>
      <c r="L187" s="4"/>
    </row>
    <row r="188" spans="1:12" ht="22.5" x14ac:dyDescent="0.25">
      <c r="A188" s="4">
        <v>65</v>
      </c>
      <c r="B188" s="4">
        <v>603398</v>
      </c>
      <c r="C188" s="4" t="s">
        <v>377</v>
      </c>
      <c r="D188" s="4" t="s">
        <v>378</v>
      </c>
      <c r="E188" s="4" t="s">
        <v>379</v>
      </c>
      <c r="F188" s="4" t="s">
        <v>3</v>
      </c>
      <c r="G188" s="4" t="s">
        <v>49</v>
      </c>
      <c r="H188" s="4"/>
      <c r="I188" s="6">
        <v>37544</v>
      </c>
      <c r="J188" s="4">
        <v>9928274638</v>
      </c>
      <c r="K188" s="4" t="s">
        <v>98</v>
      </c>
      <c r="L188" s="4"/>
    </row>
    <row r="189" spans="1:12" ht="22.5" x14ac:dyDescent="0.25">
      <c r="A189" s="4">
        <v>66</v>
      </c>
      <c r="B189" s="4">
        <v>738250</v>
      </c>
      <c r="C189" s="4" t="s">
        <v>380</v>
      </c>
      <c r="D189" s="4" t="s">
        <v>381</v>
      </c>
      <c r="E189" s="4" t="s">
        <v>382</v>
      </c>
      <c r="F189" s="4" t="s">
        <v>3</v>
      </c>
      <c r="G189" s="4" t="s">
        <v>49</v>
      </c>
      <c r="H189" s="4"/>
      <c r="I189" s="6">
        <v>35859</v>
      </c>
      <c r="J189" s="4">
        <v>7742476655</v>
      </c>
      <c r="K189" s="4" t="s">
        <v>98</v>
      </c>
      <c r="L189" s="4"/>
    </row>
    <row r="190" spans="1:12" ht="22.5" x14ac:dyDescent="0.25">
      <c r="A190" s="4">
        <v>67</v>
      </c>
      <c r="B190" s="4">
        <v>892917</v>
      </c>
      <c r="C190" s="4" t="s">
        <v>383</v>
      </c>
      <c r="D190" s="4" t="s">
        <v>384</v>
      </c>
      <c r="E190" s="4" t="s">
        <v>385</v>
      </c>
      <c r="F190" s="4" t="s">
        <v>3</v>
      </c>
      <c r="G190" s="4" t="s">
        <v>37</v>
      </c>
      <c r="H190" s="4"/>
      <c r="I190" s="6">
        <v>36664</v>
      </c>
      <c r="J190" s="4">
        <v>8949166360</v>
      </c>
      <c r="K190" s="4" t="s">
        <v>98</v>
      </c>
      <c r="L190" s="4"/>
    </row>
    <row r="191" spans="1:12" ht="22.5" x14ac:dyDescent="0.25">
      <c r="A191" s="4">
        <v>68</v>
      </c>
      <c r="B191" s="4">
        <v>830778</v>
      </c>
      <c r="C191" s="4" t="s">
        <v>386</v>
      </c>
      <c r="D191" s="4" t="s">
        <v>25</v>
      </c>
      <c r="E191" s="4" t="s">
        <v>387</v>
      </c>
      <c r="F191" s="4" t="s">
        <v>3</v>
      </c>
      <c r="G191" s="4" t="s">
        <v>37</v>
      </c>
      <c r="H191" s="4"/>
      <c r="I191" s="6">
        <v>34469</v>
      </c>
      <c r="J191" s="4">
        <v>8890272830</v>
      </c>
      <c r="K191" s="4" t="s">
        <v>98</v>
      </c>
      <c r="L191" s="4"/>
    </row>
    <row r="192" spans="1:12" ht="33.75" x14ac:dyDescent="0.25">
      <c r="A192" s="4">
        <v>69</v>
      </c>
      <c r="B192" s="4">
        <v>830687</v>
      </c>
      <c r="C192" s="4" t="s">
        <v>97</v>
      </c>
      <c r="D192" s="4" t="s">
        <v>96</v>
      </c>
      <c r="E192" s="4" t="s">
        <v>95</v>
      </c>
      <c r="F192" s="4" t="s">
        <v>3</v>
      </c>
      <c r="G192" s="4" t="s">
        <v>17</v>
      </c>
      <c r="H192" s="4"/>
      <c r="I192" s="6">
        <v>36821</v>
      </c>
      <c r="J192" s="4">
        <v>9982082063</v>
      </c>
      <c r="K192" s="4" t="s">
        <v>30</v>
      </c>
      <c r="L192" s="4"/>
    </row>
    <row r="193" spans="1:12" ht="33.75" x14ac:dyDescent="0.25">
      <c r="A193" s="4">
        <v>70</v>
      </c>
      <c r="B193" s="4">
        <v>600568</v>
      </c>
      <c r="C193" s="4" t="s">
        <v>94</v>
      </c>
      <c r="D193" s="4" t="s">
        <v>93</v>
      </c>
      <c r="E193" s="4" t="s">
        <v>92</v>
      </c>
      <c r="F193" s="4" t="s">
        <v>3</v>
      </c>
      <c r="G193" s="4" t="s">
        <v>49</v>
      </c>
      <c r="H193" s="4"/>
      <c r="I193" s="6">
        <v>37150</v>
      </c>
      <c r="J193" s="4">
        <v>7877928343</v>
      </c>
      <c r="K193" s="4" t="s">
        <v>30</v>
      </c>
      <c r="L193" s="4"/>
    </row>
    <row r="194" spans="1:12" ht="45" x14ac:dyDescent="0.25">
      <c r="A194" s="4">
        <v>71</v>
      </c>
      <c r="B194" s="4">
        <v>603754</v>
      </c>
      <c r="C194" s="4" t="s">
        <v>91</v>
      </c>
      <c r="D194" s="4" t="s">
        <v>90</v>
      </c>
      <c r="E194" s="4" t="s">
        <v>89</v>
      </c>
      <c r="F194" s="4" t="s">
        <v>3</v>
      </c>
      <c r="G194" s="4" t="s">
        <v>2</v>
      </c>
      <c r="H194" s="4"/>
      <c r="I194" s="6">
        <v>36383</v>
      </c>
      <c r="J194" s="4">
        <v>7976534944</v>
      </c>
      <c r="K194" s="4" t="s">
        <v>30</v>
      </c>
      <c r="L194" s="4"/>
    </row>
    <row r="195" spans="1:12" ht="33.75" x14ac:dyDescent="0.25">
      <c r="A195" s="4">
        <v>72</v>
      </c>
      <c r="B195" s="4">
        <v>602648</v>
      </c>
      <c r="C195" s="4" t="s">
        <v>85</v>
      </c>
      <c r="D195" s="4" t="s">
        <v>84</v>
      </c>
      <c r="E195" s="4" t="s">
        <v>83</v>
      </c>
      <c r="F195" s="4" t="s">
        <v>3</v>
      </c>
      <c r="G195" s="4" t="s">
        <v>8</v>
      </c>
      <c r="H195" s="4"/>
      <c r="I195" s="6">
        <v>36768</v>
      </c>
      <c r="J195" s="4">
        <v>9521416699</v>
      </c>
      <c r="K195" s="4" t="s">
        <v>30</v>
      </c>
      <c r="L195" s="4"/>
    </row>
    <row r="196" spans="1:12" ht="22.5" x14ac:dyDescent="0.25">
      <c r="A196" s="4">
        <v>73</v>
      </c>
      <c r="B196" s="4">
        <v>601039</v>
      </c>
      <c r="C196" s="4" t="s">
        <v>82</v>
      </c>
      <c r="D196" s="4" t="s">
        <v>81</v>
      </c>
      <c r="E196" s="4" t="s">
        <v>80</v>
      </c>
      <c r="F196" s="4" t="s">
        <v>3</v>
      </c>
      <c r="G196" s="4" t="s">
        <v>8</v>
      </c>
      <c r="H196" s="4" t="s">
        <v>16</v>
      </c>
      <c r="I196" s="6">
        <v>37522</v>
      </c>
      <c r="J196" s="4">
        <v>9929940975</v>
      </c>
      <c r="K196" s="4" t="s">
        <v>30</v>
      </c>
      <c r="L196" s="4"/>
    </row>
    <row r="197" spans="1:12" ht="33.75" x14ac:dyDescent="0.25">
      <c r="A197" s="4">
        <v>74</v>
      </c>
      <c r="B197" s="4">
        <v>601309</v>
      </c>
      <c r="C197" s="4" t="s">
        <v>79</v>
      </c>
      <c r="D197" s="4" t="s">
        <v>78</v>
      </c>
      <c r="E197" s="4" t="s">
        <v>77</v>
      </c>
      <c r="F197" s="4" t="s">
        <v>3</v>
      </c>
      <c r="G197" s="4" t="s">
        <v>2</v>
      </c>
      <c r="H197" s="4"/>
      <c r="I197" s="6">
        <v>36693</v>
      </c>
      <c r="J197" s="4">
        <v>9929530242</v>
      </c>
      <c r="K197" s="4" t="s">
        <v>30</v>
      </c>
      <c r="L197" s="4"/>
    </row>
    <row r="198" spans="1:12" ht="33.75" x14ac:dyDescent="0.25">
      <c r="A198" s="4">
        <v>75</v>
      </c>
      <c r="B198" s="4">
        <v>868335</v>
      </c>
      <c r="C198" s="4" t="s">
        <v>76</v>
      </c>
      <c r="D198" s="4" t="s">
        <v>75</v>
      </c>
      <c r="E198" s="4" t="s">
        <v>74</v>
      </c>
      <c r="F198" s="4" t="s">
        <v>3</v>
      </c>
      <c r="G198" s="4" t="s">
        <v>17</v>
      </c>
      <c r="H198" s="4"/>
      <c r="I198" s="6">
        <v>37632</v>
      </c>
      <c r="J198" s="4">
        <v>9352787279</v>
      </c>
      <c r="K198" s="4" t="s">
        <v>30</v>
      </c>
      <c r="L198" s="4"/>
    </row>
    <row r="199" spans="1:12" ht="22.5" x14ac:dyDescent="0.25">
      <c r="A199" s="4">
        <v>76</v>
      </c>
      <c r="B199" s="4">
        <v>603695</v>
      </c>
      <c r="C199" s="4" t="s">
        <v>70</v>
      </c>
      <c r="D199" s="4" t="s">
        <v>69</v>
      </c>
      <c r="E199" s="4" t="s">
        <v>68</v>
      </c>
      <c r="F199" s="4" t="s">
        <v>3</v>
      </c>
      <c r="G199" s="4" t="s">
        <v>8</v>
      </c>
      <c r="H199" s="4"/>
      <c r="I199" s="6">
        <v>35838</v>
      </c>
      <c r="J199" s="4">
        <v>9530343444</v>
      </c>
      <c r="K199" s="4" t="s">
        <v>30</v>
      </c>
      <c r="L199" s="4"/>
    </row>
    <row r="200" spans="1:12" ht="22.5" x14ac:dyDescent="0.25">
      <c r="A200" s="4">
        <v>77</v>
      </c>
      <c r="B200" s="4">
        <v>600473</v>
      </c>
      <c r="C200" s="4" t="s">
        <v>388</v>
      </c>
      <c r="D200" s="4" t="s">
        <v>389</v>
      </c>
      <c r="E200" s="4" t="s">
        <v>390</v>
      </c>
      <c r="F200" s="4" t="s">
        <v>3</v>
      </c>
      <c r="G200" s="4" t="s">
        <v>261</v>
      </c>
      <c r="H200" s="4" t="s">
        <v>16</v>
      </c>
      <c r="I200" s="6">
        <v>36541</v>
      </c>
      <c r="J200" s="4">
        <v>9929640341</v>
      </c>
      <c r="K200" s="4" t="s">
        <v>30</v>
      </c>
      <c r="L200" s="4"/>
    </row>
    <row r="201" spans="1:12" ht="22.5" x14ac:dyDescent="0.25">
      <c r="A201" s="4">
        <v>78</v>
      </c>
      <c r="B201" s="4">
        <v>601816</v>
      </c>
      <c r="C201" s="4" t="s">
        <v>391</v>
      </c>
      <c r="D201" s="4" t="s">
        <v>392</v>
      </c>
      <c r="E201" s="4" t="s">
        <v>393</v>
      </c>
      <c r="F201" s="4" t="s">
        <v>3</v>
      </c>
      <c r="G201" s="4" t="s">
        <v>8</v>
      </c>
      <c r="H201" s="4"/>
      <c r="I201" s="6">
        <v>36149</v>
      </c>
      <c r="J201" s="4">
        <v>7689865462</v>
      </c>
      <c r="K201" s="4" t="s">
        <v>30</v>
      </c>
      <c r="L201" s="4"/>
    </row>
    <row r="202" spans="1:12" ht="33.75" x14ac:dyDescent="0.25">
      <c r="A202" s="4">
        <v>79</v>
      </c>
      <c r="B202" s="4">
        <v>601721</v>
      </c>
      <c r="C202" s="4" t="s">
        <v>394</v>
      </c>
      <c r="D202" s="4" t="s">
        <v>395</v>
      </c>
      <c r="E202" s="4" t="s">
        <v>396</v>
      </c>
      <c r="F202" s="4" t="s">
        <v>3</v>
      </c>
      <c r="G202" s="4" t="s">
        <v>8</v>
      </c>
      <c r="H202" s="4"/>
      <c r="I202" s="6">
        <v>36149</v>
      </c>
      <c r="J202" s="4">
        <v>8000766101</v>
      </c>
      <c r="K202" s="4" t="s">
        <v>30</v>
      </c>
      <c r="L202" s="4"/>
    </row>
    <row r="203" spans="1:12" ht="22.5" x14ac:dyDescent="0.25">
      <c r="A203" s="4">
        <v>80</v>
      </c>
      <c r="B203" s="4">
        <v>601353</v>
      </c>
      <c r="C203" s="4" t="s">
        <v>397</v>
      </c>
      <c r="D203" s="4" t="s">
        <v>398</v>
      </c>
      <c r="E203" s="4" t="s">
        <v>399</v>
      </c>
      <c r="F203" s="4" t="s">
        <v>3</v>
      </c>
      <c r="G203" s="4" t="s">
        <v>8</v>
      </c>
      <c r="H203" s="4"/>
      <c r="I203" s="6">
        <v>36080</v>
      </c>
      <c r="J203" s="4">
        <v>7014721990</v>
      </c>
      <c r="K203" s="4" t="s">
        <v>30</v>
      </c>
      <c r="L203" s="4"/>
    </row>
    <row r="204" spans="1:12" ht="22.5" x14ac:dyDescent="0.25">
      <c r="A204" s="4">
        <v>81</v>
      </c>
      <c r="B204" s="4">
        <v>601482</v>
      </c>
      <c r="C204" s="4" t="s">
        <v>400</v>
      </c>
      <c r="D204" s="4" t="s">
        <v>401</v>
      </c>
      <c r="E204" s="4" t="s">
        <v>402</v>
      </c>
      <c r="F204" s="4" t="s">
        <v>3</v>
      </c>
      <c r="G204" s="4" t="s">
        <v>8</v>
      </c>
      <c r="H204" s="4"/>
      <c r="I204" s="6">
        <v>36708</v>
      </c>
      <c r="J204" s="4">
        <v>9602197442</v>
      </c>
      <c r="K204" s="4" t="s">
        <v>30</v>
      </c>
      <c r="L204" s="4"/>
    </row>
    <row r="205" spans="1:12" ht="22.5" x14ac:dyDescent="0.25">
      <c r="A205" s="4">
        <v>82</v>
      </c>
      <c r="B205" s="4">
        <v>602460</v>
      </c>
      <c r="C205" s="4" t="s">
        <v>403</v>
      </c>
      <c r="D205" s="4" t="s">
        <v>404</v>
      </c>
      <c r="E205" s="4" t="s">
        <v>405</v>
      </c>
      <c r="F205" s="4" t="s">
        <v>3</v>
      </c>
      <c r="G205" s="4" t="s">
        <v>8</v>
      </c>
      <c r="H205" s="4"/>
      <c r="I205" s="6">
        <v>36527</v>
      </c>
      <c r="J205" s="4">
        <v>8529388751</v>
      </c>
      <c r="K205" s="4" t="s">
        <v>30</v>
      </c>
      <c r="L205" s="4"/>
    </row>
    <row r="206" spans="1:12" ht="22.5" x14ac:dyDescent="0.25">
      <c r="A206" s="4">
        <v>83</v>
      </c>
      <c r="B206" s="4">
        <v>602032</v>
      </c>
      <c r="C206" s="4" t="s">
        <v>55</v>
      </c>
      <c r="D206" s="4" t="s">
        <v>54</v>
      </c>
      <c r="E206" s="4" t="s">
        <v>53</v>
      </c>
      <c r="F206" s="4" t="s">
        <v>3</v>
      </c>
      <c r="G206" s="4" t="s">
        <v>49</v>
      </c>
      <c r="H206" s="4"/>
      <c r="I206" s="6">
        <v>36607</v>
      </c>
      <c r="J206" s="4">
        <v>9784642315</v>
      </c>
      <c r="K206" s="4" t="s">
        <v>30</v>
      </c>
      <c r="L206" s="4"/>
    </row>
    <row r="207" spans="1:12" ht="33.75" x14ac:dyDescent="0.25">
      <c r="A207" s="4">
        <v>84</v>
      </c>
      <c r="B207" s="4">
        <v>600191</v>
      </c>
      <c r="C207" s="4" t="s">
        <v>52</v>
      </c>
      <c r="D207" s="4" t="s">
        <v>51</v>
      </c>
      <c r="E207" s="4" t="s">
        <v>50</v>
      </c>
      <c r="F207" s="4" t="s">
        <v>3</v>
      </c>
      <c r="G207" s="4" t="s">
        <v>49</v>
      </c>
      <c r="H207" s="4"/>
      <c r="I207" s="6">
        <v>37524</v>
      </c>
      <c r="J207" s="4">
        <v>7297003644</v>
      </c>
      <c r="K207" s="4" t="s">
        <v>30</v>
      </c>
      <c r="L207" s="4"/>
    </row>
    <row r="208" spans="1:12" ht="22.5" x14ac:dyDescent="0.25">
      <c r="A208" s="4">
        <v>85</v>
      </c>
      <c r="B208" s="4">
        <v>600757</v>
      </c>
      <c r="C208" s="4" t="s">
        <v>714</v>
      </c>
      <c r="D208" s="4" t="s">
        <v>621</v>
      </c>
      <c r="E208" s="4" t="s">
        <v>622</v>
      </c>
      <c r="F208" s="4" t="s">
        <v>3</v>
      </c>
      <c r="G208" s="4" t="s">
        <v>8</v>
      </c>
      <c r="H208" s="4"/>
      <c r="I208" s="6">
        <v>37275</v>
      </c>
      <c r="J208" s="4">
        <v>9783141472</v>
      </c>
      <c r="K208" s="4" t="s">
        <v>30</v>
      </c>
      <c r="L208" s="4"/>
    </row>
    <row r="209" spans="1:12" ht="22.5" x14ac:dyDescent="0.25">
      <c r="A209" s="4">
        <v>86</v>
      </c>
      <c r="B209" s="4">
        <v>835528</v>
      </c>
      <c r="C209" s="4" t="s">
        <v>47</v>
      </c>
      <c r="D209" s="4" t="s">
        <v>46</v>
      </c>
      <c r="E209" s="4" t="s">
        <v>45</v>
      </c>
      <c r="F209" s="4" t="s">
        <v>3</v>
      </c>
      <c r="G209" s="4" t="s">
        <v>2</v>
      </c>
      <c r="H209" s="4" t="s">
        <v>16</v>
      </c>
      <c r="I209" s="6">
        <v>36643</v>
      </c>
      <c r="J209" s="4">
        <v>9602669890</v>
      </c>
      <c r="K209" s="4" t="s">
        <v>30</v>
      </c>
      <c r="L209" s="4"/>
    </row>
    <row r="210" spans="1:12" ht="22.5" x14ac:dyDescent="0.25">
      <c r="A210" s="4">
        <v>87</v>
      </c>
      <c r="B210" s="4">
        <v>866924</v>
      </c>
      <c r="C210" s="4" t="s">
        <v>409</v>
      </c>
      <c r="D210" s="4" t="s">
        <v>410</v>
      </c>
      <c r="E210" s="4" t="s">
        <v>411</v>
      </c>
      <c r="F210" s="4" t="s">
        <v>3</v>
      </c>
      <c r="G210" s="4" t="s">
        <v>49</v>
      </c>
      <c r="H210" s="4"/>
      <c r="I210" s="6">
        <v>36693</v>
      </c>
      <c r="J210" s="4">
        <v>7231003958</v>
      </c>
      <c r="K210" s="4" t="s">
        <v>30</v>
      </c>
      <c r="L210" s="4"/>
    </row>
    <row r="211" spans="1:12" ht="45" x14ac:dyDescent="0.25">
      <c r="A211" s="4">
        <v>88</v>
      </c>
      <c r="B211" s="4">
        <v>579986</v>
      </c>
      <c r="C211" s="4" t="s">
        <v>412</v>
      </c>
      <c r="D211" s="4" t="s">
        <v>413</v>
      </c>
      <c r="E211" s="4" t="s">
        <v>414</v>
      </c>
      <c r="F211" s="4" t="s">
        <v>3</v>
      </c>
      <c r="G211" s="4" t="s">
        <v>2</v>
      </c>
      <c r="H211" s="4"/>
      <c r="I211" s="6">
        <v>36608</v>
      </c>
      <c r="J211" s="4">
        <v>9166081338</v>
      </c>
      <c r="K211" s="4" t="s">
        <v>30</v>
      </c>
      <c r="L211" s="4"/>
    </row>
    <row r="212" spans="1:12" ht="22.5" x14ac:dyDescent="0.25">
      <c r="A212" s="4">
        <v>89</v>
      </c>
      <c r="B212" s="4">
        <v>743123</v>
      </c>
      <c r="C212" s="4" t="s">
        <v>415</v>
      </c>
      <c r="D212" s="4" t="s">
        <v>416</v>
      </c>
      <c r="E212" s="4" t="s">
        <v>417</v>
      </c>
      <c r="F212" s="4" t="s">
        <v>3</v>
      </c>
      <c r="G212" s="4" t="s">
        <v>37</v>
      </c>
      <c r="H212" s="4"/>
      <c r="I212" s="6">
        <v>36693</v>
      </c>
      <c r="J212" s="4">
        <v>9166927640</v>
      </c>
      <c r="K212" s="4" t="s">
        <v>30</v>
      </c>
      <c r="L212" s="4"/>
    </row>
    <row r="213" spans="1:12" ht="22.5" x14ac:dyDescent="0.25">
      <c r="A213" s="4">
        <v>90</v>
      </c>
      <c r="B213" s="4">
        <v>621040</v>
      </c>
      <c r="C213" s="4" t="s">
        <v>418</v>
      </c>
      <c r="D213" s="4" t="s">
        <v>419</v>
      </c>
      <c r="E213" s="4" t="s">
        <v>420</v>
      </c>
      <c r="F213" s="4" t="s">
        <v>3</v>
      </c>
      <c r="G213" s="4" t="s">
        <v>37</v>
      </c>
      <c r="H213" s="4"/>
      <c r="I213" s="6">
        <v>37447</v>
      </c>
      <c r="J213" s="4">
        <v>9983142653</v>
      </c>
      <c r="K213" s="4" t="s">
        <v>30</v>
      </c>
      <c r="L213" s="4"/>
    </row>
    <row r="214" spans="1:12" ht="22.5" x14ac:dyDescent="0.25">
      <c r="A214" s="4">
        <v>91</v>
      </c>
      <c r="B214" s="4">
        <v>748754</v>
      </c>
      <c r="C214" s="4" t="s">
        <v>421</v>
      </c>
      <c r="D214" s="4" t="s">
        <v>422</v>
      </c>
      <c r="E214" s="4" t="s">
        <v>423</v>
      </c>
      <c r="F214" s="4" t="s">
        <v>3</v>
      </c>
      <c r="G214" s="4" t="s">
        <v>32</v>
      </c>
      <c r="H214" s="4"/>
      <c r="I214" s="6">
        <v>37514</v>
      </c>
      <c r="J214" s="4">
        <v>9784470957</v>
      </c>
      <c r="K214" s="4" t="s">
        <v>30</v>
      </c>
      <c r="L214" s="4"/>
    </row>
    <row r="215" spans="1:12" ht="22.5" x14ac:dyDescent="0.25">
      <c r="A215" s="4">
        <v>92</v>
      </c>
      <c r="B215" s="4">
        <v>601722</v>
      </c>
      <c r="C215" s="4" t="s">
        <v>29</v>
      </c>
      <c r="D215" s="4" t="s">
        <v>28</v>
      </c>
      <c r="E215" s="4" t="s">
        <v>27</v>
      </c>
      <c r="F215" s="4" t="s">
        <v>3</v>
      </c>
      <c r="G215" s="4" t="s">
        <v>2</v>
      </c>
      <c r="H215" s="4"/>
      <c r="I215" s="6">
        <v>37433</v>
      </c>
      <c r="J215" s="4">
        <v>7976045480</v>
      </c>
      <c r="K215" s="4" t="s">
        <v>0</v>
      </c>
      <c r="L215" s="4"/>
    </row>
    <row r="216" spans="1:12" ht="22.5" x14ac:dyDescent="0.25">
      <c r="A216" s="4">
        <v>93</v>
      </c>
      <c r="B216" s="4">
        <v>600808</v>
      </c>
      <c r="C216" s="4" t="s">
        <v>26</v>
      </c>
      <c r="D216" s="4" t="s">
        <v>25</v>
      </c>
      <c r="E216" s="4" t="s">
        <v>24</v>
      </c>
      <c r="F216" s="4" t="s">
        <v>3</v>
      </c>
      <c r="G216" s="4" t="s">
        <v>2</v>
      </c>
      <c r="H216" s="4" t="s">
        <v>16</v>
      </c>
      <c r="I216" s="6">
        <v>36838</v>
      </c>
      <c r="J216" s="4">
        <v>8290516908</v>
      </c>
      <c r="K216" s="4" t="s">
        <v>0</v>
      </c>
      <c r="L216" s="4"/>
    </row>
    <row r="217" spans="1:12" ht="22.5" x14ac:dyDescent="0.25">
      <c r="A217" s="4">
        <v>94</v>
      </c>
      <c r="B217" s="4">
        <v>600910</v>
      </c>
      <c r="C217" s="4" t="s">
        <v>14</v>
      </c>
      <c r="D217" s="4" t="s">
        <v>13</v>
      </c>
      <c r="E217" s="4" t="s">
        <v>12</v>
      </c>
      <c r="F217" s="4" t="s">
        <v>3</v>
      </c>
      <c r="G217" s="4" t="s">
        <v>8</v>
      </c>
      <c r="H217" s="4"/>
      <c r="I217" s="6">
        <v>36418</v>
      </c>
      <c r="J217" s="4">
        <v>9413162081</v>
      </c>
      <c r="K217" s="4" t="s">
        <v>0</v>
      </c>
      <c r="L217" s="4"/>
    </row>
    <row r="218" spans="1:12" ht="22.5" x14ac:dyDescent="0.25">
      <c r="A218" s="4">
        <v>95</v>
      </c>
      <c r="B218" s="4">
        <v>825541</v>
      </c>
      <c r="C218" s="4" t="s">
        <v>11</v>
      </c>
      <c r="D218" s="4" t="s">
        <v>10</v>
      </c>
      <c r="E218" s="4" t="s">
        <v>9</v>
      </c>
      <c r="F218" s="4" t="s">
        <v>3</v>
      </c>
      <c r="G218" s="4" t="s">
        <v>8</v>
      </c>
      <c r="H218" s="4"/>
      <c r="I218" s="6">
        <v>35985</v>
      </c>
      <c r="J218" s="4">
        <v>7412881060</v>
      </c>
      <c r="K218" s="4" t="s">
        <v>0</v>
      </c>
      <c r="L218" s="4"/>
    </row>
    <row r="219" spans="1:12" ht="45" x14ac:dyDescent="0.25">
      <c r="A219" s="4">
        <v>96</v>
      </c>
      <c r="B219" s="4">
        <v>603707</v>
      </c>
      <c r="C219" s="4" t="s">
        <v>6</v>
      </c>
      <c r="D219" s="4" t="s">
        <v>5</v>
      </c>
      <c r="E219" s="4" t="s">
        <v>4</v>
      </c>
      <c r="F219" s="4" t="s">
        <v>3</v>
      </c>
      <c r="G219" s="4" t="s">
        <v>2</v>
      </c>
      <c r="H219" s="4"/>
      <c r="I219" s="6">
        <v>36773</v>
      </c>
      <c r="J219" s="4">
        <v>8690331181</v>
      </c>
      <c r="K219" s="4" t="s">
        <v>0</v>
      </c>
      <c r="L219" s="4"/>
    </row>
    <row r="220" spans="1:12" ht="22.5" x14ac:dyDescent="0.25">
      <c r="A220" s="4">
        <v>97</v>
      </c>
      <c r="B220" s="4">
        <v>600094</v>
      </c>
      <c r="C220" s="4" t="s">
        <v>424</v>
      </c>
      <c r="D220" s="4" t="s">
        <v>425</v>
      </c>
      <c r="E220" s="4" t="s">
        <v>426</v>
      </c>
      <c r="F220" s="4" t="s">
        <v>3</v>
      </c>
      <c r="G220" s="4" t="s">
        <v>17</v>
      </c>
      <c r="H220" s="4"/>
      <c r="I220" s="6">
        <v>37337</v>
      </c>
      <c r="J220" s="4">
        <v>8690870686</v>
      </c>
      <c r="K220" s="4" t="s">
        <v>0</v>
      </c>
      <c r="L220" s="44"/>
    </row>
  </sheetData>
  <mergeCells count="11">
    <mergeCell ref="A1:L1"/>
    <mergeCell ref="A2:L2"/>
    <mergeCell ref="A65:L65"/>
    <mergeCell ref="A67:L67"/>
    <mergeCell ref="A68:L68"/>
    <mergeCell ref="A122:L122"/>
    <mergeCell ref="A99:L99"/>
    <mergeCell ref="A100:L100"/>
    <mergeCell ref="A108:L108"/>
    <mergeCell ref="A109:L109"/>
    <mergeCell ref="A121:L12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7"/>
  <sheetViews>
    <sheetView topLeftCell="A40" workbookViewId="0">
      <selection activeCell="P59" sqref="P59"/>
    </sheetView>
  </sheetViews>
  <sheetFormatPr defaultRowHeight="15" x14ac:dyDescent="0.25"/>
  <cols>
    <col min="1" max="1" width="4.5703125" style="3" customWidth="1"/>
    <col min="2" max="2" width="35.28515625" style="1" customWidth="1"/>
    <col min="3" max="3" width="37" customWidth="1"/>
    <col min="4" max="4" width="26.28515625" bestFit="1" customWidth="1"/>
    <col min="5" max="5" width="10.140625" bestFit="1" customWidth="1"/>
    <col min="6" max="6" width="9.140625" style="50" customWidth="1"/>
    <col min="7" max="7" width="9.7109375" customWidth="1"/>
    <col min="8" max="8" width="10.28515625" bestFit="1" customWidth="1"/>
    <col min="9" max="9" width="10.28515625" style="3" bestFit="1" customWidth="1"/>
    <col min="10" max="10" width="11.5703125" style="3" bestFit="1" customWidth="1"/>
    <col min="11" max="11" width="12.42578125" style="3" bestFit="1" customWidth="1"/>
    <col min="12" max="12" width="14.42578125" style="3" customWidth="1"/>
    <col min="13" max="13" width="15.7109375" style="3" bestFit="1" customWidth="1"/>
    <col min="14" max="14" width="12.42578125" style="3" bestFit="1" customWidth="1"/>
    <col min="15" max="15" width="11.5703125" bestFit="1" customWidth="1"/>
    <col min="16" max="16" width="10.42578125" bestFit="1" customWidth="1"/>
    <col min="17" max="17" width="20.28515625" bestFit="1" customWidth="1"/>
    <col min="18" max="18" width="13.140625" bestFit="1" customWidth="1"/>
    <col min="19" max="19" width="10.7109375" customWidth="1"/>
    <col min="20" max="20" width="11.5703125" customWidth="1"/>
    <col min="21" max="21" width="11.140625" customWidth="1"/>
    <col min="22" max="22" width="11.28515625" customWidth="1"/>
    <col min="23" max="23" width="12.85546875" customWidth="1"/>
    <col min="24" max="24" width="15.85546875" customWidth="1"/>
    <col min="25" max="25" width="73.7109375" customWidth="1"/>
    <col min="26" max="26" width="10.42578125" customWidth="1"/>
    <col min="27" max="27" width="10" style="1" customWidth="1"/>
    <col min="28" max="30" width="8.5703125" customWidth="1"/>
    <col min="33" max="33" width="12.42578125" customWidth="1"/>
    <col min="34" max="34" width="17.140625" customWidth="1"/>
  </cols>
  <sheetData>
    <row r="1" spans="1:27" x14ac:dyDescent="0.25">
      <c r="A1" s="238" t="s">
        <v>750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56"/>
    </row>
    <row r="2" spans="1:27" x14ac:dyDescent="0.25">
      <c r="A2" s="240" t="s">
        <v>313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27" ht="15.75" x14ac:dyDescent="0.25">
      <c r="B3" s="65" t="s">
        <v>320</v>
      </c>
      <c r="E3" s="15"/>
      <c r="F3" s="60"/>
    </row>
    <row r="4" spans="1:27" ht="22.5" x14ac:dyDescent="0.25">
      <c r="A4" s="98" t="s">
        <v>309</v>
      </c>
      <c r="B4" s="4" t="s">
        <v>307</v>
      </c>
      <c r="C4" s="4" t="s">
        <v>306</v>
      </c>
      <c r="D4" s="4" t="s">
        <v>305</v>
      </c>
      <c r="E4" s="4" t="s">
        <v>308</v>
      </c>
      <c r="F4" s="71" t="s">
        <v>314</v>
      </c>
      <c r="G4" s="4" t="s">
        <v>304</v>
      </c>
      <c r="H4" s="4" t="s">
        <v>652</v>
      </c>
      <c r="I4" s="4" t="s">
        <v>302</v>
      </c>
      <c r="J4" s="4" t="s">
        <v>301</v>
      </c>
      <c r="K4" s="4" t="s">
        <v>300</v>
      </c>
      <c r="L4" s="4" t="s">
        <v>651</v>
      </c>
      <c r="M4" s="4" t="s">
        <v>717</v>
      </c>
      <c r="N4" s="4" t="s">
        <v>718</v>
      </c>
      <c r="O4" s="4" t="s">
        <v>449</v>
      </c>
      <c r="P4" s="4" t="s">
        <v>450</v>
      </c>
      <c r="Q4" s="4" t="s">
        <v>451</v>
      </c>
      <c r="R4" s="4" t="s">
        <v>462</v>
      </c>
      <c r="S4" s="77" t="s">
        <v>298</v>
      </c>
      <c r="T4" s="235" t="s">
        <v>516</v>
      </c>
      <c r="U4" s="236"/>
      <c r="V4" s="237"/>
      <c r="W4" s="235" t="s">
        <v>457</v>
      </c>
      <c r="X4" s="237"/>
      <c r="Y4" s="82" t="s">
        <v>456</v>
      </c>
      <c r="Z4" s="98" t="s">
        <v>640</v>
      </c>
      <c r="AA4" s="72" t="s">
        <v>469</v>
      </c>
    </row>
    <row r="5" spans="1:27" x14ac:dyDescent="0.25">
      <c r="A5" s="98">
        <v>1</v>
      </c>
      <c r="B5" s="4" t="s">
        <v>388</v>
      </c>
      <c r="C5" s="4" t="s">
        <v>389</v>
      </c>
      <c r="D5" s="4" t="s">
        <v>390</v>
      </c>
      <c r="E5" s="4">
        <v>600473</v>
      </c>
      <c r="F5" s="98">
        <v>103</v>
      </c>
      <c r="G5" s="4" t="s">
        <v>3</v>
      </c>
      <c r="H5" s="4" t="s">
        <v>261</v>
      </c>
      <c r="I5" s="4" t="s">
        <v>16</v>
      </c>
      <c r="J5" s="4" t="s">
        <v>15</v>
      </c>
      <c r="K5" s="6">
        <v>36541</v>
      </c>
      <c r="L5" s="4">
        <v>9929640341</v>
      </c>
      <c r="M5" s="4">
        <v>9981303474</v>
      </c>
      <c r="N5" s="4">
        <v>7878595936</v>
      </c>
      <c r="O5" s="24">
        <v>44874</v>
      </c>
      <c r="P5" s="11">
        <v>44874</v>
      </c>
      <c r="Q5" s="12" t="s">
        <v>455</v>
      </c>
      <c r="R5" s="63">
        <v>760737540184</v>
      </c>
      <c r="S5" s="77" t="s">
        <v>30</v>
      </c>
      <c r="T5" s="13" t="s">
        <v>484</v>
      </c>
      <c r="U5" s="13" t="s">
        <v>489</v>
      </c>
      <c r="V5" s="13" t="s">
        <v>490</v>
      </c>
      <c r="W5" s="13" t="s">
        <v>491</v>
      </c>
      <c r="X5" s="13" t="s">
        <v>492</v>
      </c>
      <c r="Y5" s="13" t="s">
        <v>664</v>
      </c>
      <c r="Z5" s="13" t="s">
        <v>613</v>
      </c>
      <c r="AA5" s="73">
        <f>1155/1650*100</f>
        <v>70</v>
      </c>
    </row>
    <row r="6" spans="1:27" x14ac:dyDescent="0.25">
      <c r="A6" s="98">
        <v>2</v>
      </c>
      <c r="B6" s="4" t="s">
        <v>374</v>
      </c>
      <c r="C6" s="4" t="s">
        <v>375</v>
      </c>
      <c r="D6" s="4" t="s">
        <v>376</v>
      </c>
      <c r="E6" s="4">
        <v>600465</v>
      </c>
      <c r="F6" s="98">
        <v>98</v>
      </c>
      <c r="G6" s="4" t="s">
        <v>3</v>
      </c>
      <c r="H6" s="4" t="s">
        <v>49</v>
      </c>
      <c r="I6" s="4"/>
      <c r="J6" s="4" t="s">
        <v>48</v>
      </c>
      <c r="K6" s="6">
        <v>37090</v>
      </c>
      <c r="L6" s="4">
        <v>9252119044</v>
      </c>
      <c r="M6" s="4">
        <v>9462104674</v>
      </c>
      <c r="N6" s="4">
        <v>7878582914</v>
      </c>
      <c r="O6" s="24">
        <v>44872</v>
      </c>
      <c r="P6" s="11">
        <v>44872</v>
      </c>
      <c r="Q6" s="12" t="s">
        <v>455</v>
      </c>
      <c r="R6" s="63">
        <v>894678267886</v>
      </c>
      <c r="S6" s="77" t="s">
        <v>98</v>
      </c>
      <c r="T6" s="13" t="s">
        <v>527</v>
      </c>
      <c r="U6" s="13" t="s">
        <v>517</v>
      </c>
      <c r="V6" s="13" t="s">
        <v>500</v>
      </c>
      <c r="W6" s="13" t="s">
        <v>517</v>
      </c>
      <c r="X6" s="13" t="s">
        <v>720</v>
      </c>
      <c r="Y6" s="13" t="s">
        <v>644</v>
      </c>
      <c r="Z6" s="13" t="s">
        <v>603</v>
      </c>
      <c r="AA6" s="73">
        <f>1085/1900*100</f>
        <v>57.10526315789474</v>
      </c>
    </row>
    <row r="7" spans="1:27" x14ac:dyDescent="0.25">
      <c r="A7" s="98">
        <v>3</v>
      </c>
      <c r="B7" s="4" t="s">
        <v>220</v>
      </c>
      <c r="C7" s="4" t="s">
        <v>219</v>
      </c>
      <c r="D7" s="4" t="s">
        <v>218</v>
      </c>
      <c r="E7" s="4">
        <v>602066</v>
      </c>
      <c r="F7" s="98">
        <v>41</v>
      </c>
      <c r="G7" s="4" t="s">
        <v>3</v>
      </c>
      <c r="H7" s="4" t="s">
        <v>32</v>
      </c>
      <c r="I7" s="4"/>
      <c r="J7" s="4" t="s">
        <v>31</v>
      </c>
      <c r="K7" s="6">
        <v>34885</v>
      </c>
      <c r="L7" s="84">
        <v>7023648871</v>
      </c>
      <c r="M7" s="4">
        <v>6367011544</v>
      </c>
      <c r="N7" s="4">
        <v>9057044190</v>
      </c>
      <c r="O7" s="24">
        <v>44848</v>
      </c>
      <c r="P7" s="11">
        <v>44848</v>
      </c>
      <c r="Q7" s="12" t="s">
        <v>318</v>
      </c>
      <c r="R7" s="63">
        <v>896392207127</v>
      </c>
      <c r="S7" s="77" t="s">
        <v>98</v>
      </c>
      <c r="T7" s="13" t="s">
        <v>480</v>
      </c>
      <c r="U7" s="13" t="s">
        <v>478</v>
      </c>
      <c r="V7" s="13" t="s">
        <v>479</v>
      </c>
      <c r="W7" s="13" t="s">
        <v>534</v>
      </c>
      <c r="X7" s="13" t="s">
        <v>720</v>
      </c>
      <c r="Y7" s="13" t="s">
        <v>558</v>
      </c>
      <c r="Z7" s="13" t="s">
        <v>506</v>
      </c>
      <c r="AA7" s="73">
        <f>1050/1900*100</f>
        <v>55.26315789473685</v>
      </c>
    </row>
    <row r="8" spans="1:27" x14ac:dyDescent="0.25">
      <c r="A8" s="98">
        <v>4</v>
      </c>
      <c r="B8" s="4" t="s">
        <v>380</v>
      </c>
      <c r="C8" s="4" t="s">
        <v>381</v>
      </c>
      <c r="D8" s="4" t="s">
        <v>382</v>
      </c>
      <c r="E8" s="4">
        <v>738250</v>
      </c>
      <c r="F8" s="98">
        <v>97</v>
      </c>
      <c r="G8" s="4" t="s">
        <v>3</v>
      </c>
      <c r="H8" s="4" t="s">
        <v>49</v>
      </c>
      <c r="I8" s="4"/>
      <c r="J8" s="4" t="s">
        <v>48</v>
      </c>
      <c r="K8" s="6">
        <v>35859</v>
      </c>
      <c r="L8" s="4">
        <v>7742476655</v>
      </c>
      <c r="M8" s="4">
        <v>9166587166</v>
      </c>
      <c r="N8" s="4">
        <v>8387889910</v>
      </c>
      <c r="O8" s="24">
        <v>44872</v>
      </c>
      <c r="P8" s="11">
        <v>44872</v>
      </c>
      <c r="Q8" s="12" t="s">
        <v>455</v>
      </c>
      <c r="R8" s="63">
        <v>706224224211</v>
      </c>
      <c r="S8" s="77" t="s">
        <v>98</v>
      </c>
      <c r="T8" s="13" t="s">
        <v>507</v>
      </c>
      <c r="U8" s="13" t="s">
        <v>478</v>
      </c>
      <c r="V8" s="13" t="s">
        <v>479</v>
      </c>
      <c r="W8" s="13" t="s">
        <v>478</v>
      </c>
      <c r="X8" s="13" t="s">
        <v>720</v>
      </c>
      <c r="Y8" s="13" t="s">
        <v>643</v>
      </c>
      <c r="Z8" s="13" t="s">
        <v>604</v>
      </c>
      <c r="AA8" s="73">
        <f>824/1800*100</f>
        <v>45.777777777777779</v>
      </c>
    </row>
    <row r="9" spans="1:27" x14ac:dyDescent="0.25">
      <c r="A9" s="98">
        <v>5</v>
      </c>
      <c r="B9" s="4" t="s">
        <v>415</v>
      </c>
      <c r="C9" s="4" t="s">
        <v>416</v>
      </c>
      <c r="D9" s="4" t="s">
        <v>417</v>
      </c>
      <c r="E9" s="4">
        <v>743123</v>
      </c>
      <c r="F9" s="98">
        <v>110</v>
      </c>
      <c r="G9" s="4" t="s">
        <v>3</v>
      </c>
      <c r="H9" s="4" t="s">
        <v>37</v>
      </c>
      <c r="I9" s="4"/>
      <c r="J9" s="4" t="s">
        <v>36</v>
      </c>
      <c r="K9" s="6">
        <v>36693</v>
      </c>
      <c r="L9" s="4">
        <v>9166927640</v>
      </c>
      <c r="M9" s="4">
        <v>9950868051</v>
      </c>
      <c r="N9" s="4" t="s">
        <v>674</v>
      </c>
      <c r="O9" s="24">
        <v>44874</v>
      </c>
      <c r="P9" s="11">
        <v>44874</v>
      </c>
      <c r="Q9" s="12" t="s">
        <v>455</v>
      </c>
      <c r="R9" s="63">
        <v>530473938700</v>
      </c>
      <c r="S9" s="77" t="s">
        <v>30</v>
      </c>
      <c r="T9" s="13" t="s">
        <v>484</v>
      </c>
      <c r="U9" s="13" t="s">
        <v>489</v>
      </c>
      <c r="V9" s="13" t="s">
        <v>490</v>
      </c>
      <c r="W9" s="13" t="s">
        <v>491</v>
      </c>
      <c r="X9" s="13" t="s">
        <v>492</v>
      </c>
      <c r="Y9" s="13" t="s">
        <v>641</v>
      </c>
      <c r="Z9" s="13" t="s">
        <v>606</v>
      </c>
      <c r="AA9" s="73">
        <f>1114/2025*100</f>
        <v>55.012345679012341</v>
      </c>
    </row>
    <row r="10" spans="1:27" x14ac:dyDescent="0.25">
      <c r="A10" s="98">
        <v>6</v>
      </c>
      <c r="B10" s="4" t="s">
        <v>91</v>
      </c>
      <c r="C10" s="4" t="s">
        <v>90</v>
      </c>
      <c r="D10" s="4" t="s">
        <v>89</v>
      </c>
      <c r="E10" s="4">
        <v>603754</v>
      </c>
      <c r="F10" s="98">
        <v>76</v>
      </c>
      <c r="G10" s="4" t="s">
        <v>3</v>
      </c>
      <c r="H10" s="4" t="s">
        <v>2</v>
      </c>
      <c r="I10" s="4"/>
      <c r="J10" s="4" t="s">
        <v>15</v>
      </c>
      <c r="K10" s="6">
        <v>36383</v>
      </c>
      <c r="L10" s="4">
        <v>7976534944</v>
      </c>
      <c r="M10" s="4">
        <v>9460536480</v>
      </c>
      <c r="N10" s="4">
        <v>9414732005</v>
      </c>
      <c r="O10" s="24">
        <v>44853</v>
      </c>
      <c r="P10" s="11">
        <v>44853</v>
      </c>
      <c r="Q10" s="12" t="s">
        <v>318</v>
      </c>
      <c r="R10" s="63">
        <v>597895181465</v>
      </c>
      <c r="S10" s="77" t="s">
        <v>30</v>
      </c>
      <c r="T10" s="13" t="s">
        <v>484</v>
      </c>
      <c r="U10" s="13" t="s">
        <v>489</v>
      </c>
      <c r="V10" s="13" t="s">
        <v>490</v>
      </c>
      <c r="W10" s="13" t="s">
        <v>491</v>
      </c>
      <c r="X10" s="13" t="s">
        <v>492</v>
      </c>
      <c r="Y10" s="13" t="s">
        <v>691</v>
      </c>
      <c r="Z10" s="13" t="s">
        <v>597</v>
      </c>
      <c r="AA10" s="73">
        <f>1315/2125*100</f>
        <v>61.882352941176464</v>
      </c>
    </row>
    <row r="11" spans="1:27" x14ac:dyDescent="0.25">
      <c r="A11" s="98">
        <v>7</v>
      </c>
      <c r="B11" s="4" t="s">
        <v>394</v>
      </c>
      <c r="C11" s="4" t="s">
        <v>395</v>
      </c>
      <c r="D11" s="4" t="s">
        <v>396</v>
      </c>
      <c r="E11" s="4">
        <v>601721</v>
      </c>
      <c r="F11" s="98">
        <v>106</v>
      </c>
      <c r="G11" s="4" t="s">
        <v>3</v>
      </c>
      <c r="H11" s="4" t="s">
        <v>8</v>
      </c>
      <c r="I11" s="4"/>
      <c r="J11" s="4" t="s">
        <v>15</v>
      </c>
      <c r="K11" s="6">
        <v>36149</v>
      </c>
      <c r="L11" s="4">
        <v>8000766101</v>
      </c>
      <c r="M11" s="4">
        <v>8561915415</v>
      </c>
      <c r="N11" s="4">
        <v>9799878353</v>
      </c>
      <c r="O11" s="24">
        <v>44874</v>
      </c>
      <c r="P11" s="11">
        <v>44874</v>
      </c>
      <c r="Q11" s="12" t="s">
        <v>455</v>
      </c>
      <c r="R11" s="63">
        <v>845602337950</v>
      </c>
      <c r="S11" s="77" t="s">
        <v>30</v>
      </c>
      <c r="T11" s="13" t="s">
        <v>484</v>
      </c>
      <c r="U11" s="13" t="s">
        <v>489</v>
      </c>
      <c r="V11" s="13" t="s">
        <v>490</v>
      </c>
      <c r="W11" s="13" t="s">
        <v>491</v>
      </c>
      <c r="X11" s="13" t="s">
        <v>492</v>
      </c>
      <c r="Y11" s="13" t="s">
        <v>657</v>
      </c>
      <c r="Z11" s="13" t="s">
        <v>610</v>
      </c>
      <c r="AA11" s="73">
        <f>1454/2125*100</f>
        <v>68.423529411764704</v>
      </c>
    </row>
    <row r="12" spans="1:27" x14ac:dyDescent="0.25">
      <c r="A12" s="98">
        <v>8</v>
      </c>
      <c r="B12" s="4" t="s">
        <v>253</v>
      </c>
      <c r="C12" s="4" t="s">
        <v>252</v>
      </c>
      <c r="D12" s="4" t="s">
        <v>251</v>
      </c>
      <c r="E12" s="4">
        <v>600573</v>
      </c>
      <c r="F12" s="98">
        <v>87</v>
      </c>
      <c r="G12" s="4" t="s">
        <v>3</v>
      </c>
      <c r="H12" s="4" t="s">
        <v>17</v>
      </c>
      <c r="I12" s="4" t="s">
        <v>250</v>
      </c>
      <c r="J12" s="4" t="s">
        <v>15</v>
      </c>
      <c r="K12" s="6">
        <v>35049</v>
      </c>
      <c r="L12" s="4">
        <v>9413982755</v>
      </c>
      <c r="M12" s="4">
        <v>8824129713</v>
      </c>
      <c r="N12" s="4">
        <v>9461272598</v>
      </c>
      <c r="O12" s="24">
        <v>44865</v>
      </c>
      <c r="P12" s="11">
        <v>44865</v>
      </c>
      <c r="Q12" s="12" t="s">
        <v>318</v>
      </c>
      <c r="R12" s="63">
        <v>486338061331</v>
      </c>
      <c r="S12" s="77" t="s">
        <v>98</v>
      </c>
      <c r="T12" s="13" t="s">
        <v>480</v>
      </c>
      <c r="U12" s="13" t="s">
        <v>478</v>
      </c>
      <c r="V12" s="13" t="s">
        <v>496</v>
      </c>
      <c r="W12" s="13" t="s">
        <v>534</v>
      </c>
      <c r="X12" s="13" t="s">
        <v>720</v>
      </c>
      <c r="Y12" s="13" t="s">
        <v>703</v>
      </c>
      <c r="Z12" s="13" t="s">
        <v>588</v>
      </c>
      <c r="AA12" s="73">
        <f>996/1900*100</f>
        <v>52.421052631578945</v>
      </c>
    </row>
    <row r="13" spans="1:27" x14ac:dyDescent="0.25">
      <c r="A13" s="98">
        <v>9</v>
      </c>
      <c r="B13" s="4" t="s">
        <v>371</v>
      </c>
      <c r="C13" s="4" t="s">
        <v>372</v>
      </c>
      <c r="D13" s="4" t="s">
        <v>373</v>
      </c>
      <c r="E13" s="4">
        <v>577158</v>
      </c>
      <c r="F13" s="98">
        <v>115</v>
      </c>
      <c r="G13" s="4" t="s">
        <v>3</v>
      </c>
      <c r="H13" s="4" t="s">
        <v>49</v>
      </c>
      <c r="I13" s="4"/>
      <c r="J13" s="4" t="s">
        <v>48</v>
      </c>
      <c r="K13" s="6">
        <v>35284</v>
      </c>
      <c r="L13" s="4">
        <v>8619692902</v>
      </c>
      <c r="M13" s="4">
        <v>9602684653</v>
      </c>
      <c r="N13" s="4">
        <v>9610050355</v>
      </c>
      <c r="O13" s="11">
        <v>44875</v>
      </c>
      <c r="P13" s="11">
        <v>44875</v>
      </c>
      <c r="Q13" s="12" t="s">
        <v>455</v>
      </c>
      <c r="R13" s="63">
        <v>933310218311</v>
      </c>
      <c r="S13" s="77" t="s">
        <v>98</v>
      </c>
      <c r="T13" s="13" t="s">
        <v>480</v>
      </c>
      <c r="U13" s="13" t="s">
        <v>495</v>
      </c>
      <c r="V13" s="13" t="s">
        <v>616</v>
      </c>
      <c r="W13" s="13" t="s">
        <v>534</v>
      </c>
      <c r="X13" s="13" t="s">
        <v>496</v>
      </c>
      <c r="Y13" s="13" t="s">
        <v>671</v>
      </c>
      <c r="Z13" s="13" t="s">
        <v>670</v>
      </c>
      <c r="AA13" s="73">
        <f>899/1900*100</f>
        <v>47.315789473684212</v>
      </c>
    </row>
    <row r="14" spans="1:27" x14ac:dyDescent="0.25">
      <c r="A14" s="98">
        <v>10</v>
      </c>
      <c r="B14" s="4" t="s">
        <v>232</v>
      </c>
      <c r="C14" s="4" t="s">
        <v>231</v>
      </c>
      <c r="D14" s="4" t="s">
        <v>134</v>
      </c>
      <c r="E14" s="4">
        <v>575177</v>
      </c>
      <c r="F14" s="98">
        <v>43</v>
      </c>
      <c r="G14" s="4" t="s">
        <v>3</v>
      </c>
      <c r="H14" s="4" t="s">
        <v>8</v>
      </c>
      <c r="I14" s="4"/>
      <c r="J14" s="4" t="s">
        <v>15</v>
      </c>
      <c r="K14" s="6">
        <v>35045</v>
      </c>
      <c r="L14" s="4">
        <v>9829349155</v>
      </c>
      <c r="M14" s="4">
        <v>9799780081</v>
      </c>
      <c r="N14" s="4">
        <v>9829245110</v>
      </c>
      <c r="O14" s="24">
        <v>44848</v>
      </c>
      <c r="P14" s="11">
        <v>44848</v>
      </c>
      <c r="Q14" s="12" t="s">
        <v>318</v>
      </c>
      <c r="R14" s="63">
        <v>400120852059</v>
      </c>
      <c r="S14" s="77" t="s">
        <v>98</v>
      </c>
      <c r="T14" s="13" t="s">
        <v>480</v>
      </c>
      <c r="U14" s="13" t="s">
        <v>495</v>
      </c>
      <c r="V14" s="13" t="s">
        <v>479</v>
      </c>
      <c r="W14" s="13" t="s">
        <v>534</v>
      </c>
      <c r="X14" s="13" t="s">
        <v>720</v>
      </c>
      <c r="Y14" s="13" t="s">
        <v>726</v>
      </c>
      <c r="Z14" s="13" t="s">
        <v>554</v>
      </c>
      <c r="AA14" s="73">
        <f>980/1800*100</f>
        <v>54.444444444444443</v>
      </c>
    </row>
    <row r="15" spans="1:27" x14ac:dyDescent="0.25">
      <c r="A15" s="98">
        <v>11</v>
      </c>
      <c r="B15" s="4" t="s">
        <v>350</v>
      </c>
      <c r="C15" s="4" t="s">
        <v>351</v>
      </c>
      <c r="D15" s="4" t="s">
        <v>352</v>
      </c>
      <c r="E15" s="4">
        <v>575244</v>
      </c>
      <c r="F15" s="98">
        <v>101</v>
      </c>
      <c r="G15" s="4" t="s">
        <v>3</v>
      </c>
      <c r="H15" s="4" t="s">
        <v>8</v>
      </c>
      <c r="I15" s="4"/>
      <c r="J15" s="4" t="s">
        <v>7</v>
      </c>
      <c r="K15" s="6">
        <v>36223</v>
      </c>
      <c r="L15" s="4">
        <v>8306031102</v>
      </c>
      <c r="M15" s="4">
        <v>8058597830</v>
      </c>
      <c r="N15" s="4">
        <v>9414575434</v>
      </c>
      <c r="O15" s="24">
        <v>44872</v>
      </c>
      <c r="P15" s="11">
        <v>44872</v>
      </c>
      <c r="Q15" s="12" t="s">
        <v>455</v>
      </c>
      <c r="R15" s="63">
        <v>710293848542</v>
      </c>
      <c r="S15" s="77" t="s">
        <v>98</v>
      </c>
      <c r="T15" s="13" t="s">
        <v>480</v>
      </c>
      <c r="U15" s="13" t="s">
        <v>478</v>
      </c>
      <c r="V15" s="13" t="s">
        <v>500</v>
      </c>
      <c r="W15" s="13" t="s">
        <v>534</v>
      </c>
      <c r="X15" s="13" t="s">
        <v>720</v>
      </c>
      <c r="Y15" s="13" t="s">
        <v>662</v>
      </c>
      <c r="Z15" s="13" t="s">
        <v>615</v>
      </c>
      <c r="AA15" s="73">
        <f>1027/1800*100</f>
        <v>57.055555555555557</v>
      </c>
    </row>
    <row r="16" spans="1:27" x14ac:dyDescent="0.25">
      <c r="A16" s="98">
        <v>12</v>
      </c>
      <c r="B16" s="4" t="s">
        <v>403</v>
      </c>
      <c r="C16" s="4" t="s">
        <v>404</v>
      </c>
      <c r="D16" s="4" t="s">
        <v>405</v>
      </c>
      <c r="E16" s="4">
        <v>602460</v>
      </c>
      <c r="F16" s="98">
        <v>113</v>
      </c>
      <c r="G16" s="4" t="s">
        <v>3</v>
      </c>
      <c r="H16" s="4" t="s">
        <v>8</v>
      </c>
      <c r="I16" s="4"/>
      <c r="J16" s="4" t="s">
        <v>7</v>
      </c>
      <c r="K16" s="6">
        <v>36527</v>
      </c>
      <c r="L16" s="4">
        <v>8529388751</v>
      </c>
      <c r="M16" s="4">
        <v>6376388751</v>
      </c>
      <c r="N16" s="4">
        <v>9929824940</v>
      </c>
      <c r="O16" s="11">
        <v>44875</v>
      </c>
      <c r="P16" s="11">
        <v>44875</v>
      </c>
      <c r="Q16" s="12" t="s">
        <v>455</v>
      </c>
      <c r="R16" s="63">
        <v>467355757137</v>
      </c>
      <c r="S16" s="77" t="s">
        <v>30</v>
      </c>
      <c r="T16" s="13" t="s">
        <v>483</v>
      </c>
      <c r="U16" s="13" t="s">
        <v>484</v>
      </c>
      <c r="V16" s="13" t="s">
        <v>485</v>
      </c>
      <c r="W16" s="13" t="s">
        <v>485</v>
      </c>
      <c r="X16" s="13" t="s">
        <v>483</v>
      </c>
      <c r="Y16" s="13" t="s">
        <v>667</v>
      </c>
      <c r="Z16" s="13" t="s">
        <v>473</v>
      </c>
      <c r="AA16" s="73">
        <f>1439/2125*100</f>
        <v>67.71764705882353</v>
      </c>
    </row>
    <row r="17" spans="1:31" x14ac:dyDescent="0.25">
      <c r="A17" s="98">
        <v>13</v>
      </c>
      <c r="B17" s="4" t="s">
        <v>125</v>
      </c>
      <c r="C17" s="4" t="s">
        <v>124</v>
      </c>
      <c r="D17" s="4" t="s">
        <v>123</v>
      </c>
      <c r="E17" s="4">
        <v>574955</v>
      </c>
      <c r="F17" s="98">
        <v>80</v>
      </c>
      <c r="G17" s="4" t="s">
        <v>3</v>
      </c>
      <c r="H17" s="4" t="s">
        <v>49</v>
      </c>
      <c r="I17" s="4"/>
      <c r="J17" s="4" t="s">
        <v>48</v>
      </c>
      <c r="K17" s="6">
        <v>36347</v>
      </c>
      <c r="L17" s="4">
        <v>9351557300</v>
      </c>
      <c r="M17" s="4">
        <v>9672599024</v>
      </c>
      <c r="N17" s="4">
        <v>9509705810</v>
      </c>
      <c r="O17" s="24">
        <v>44854</v>
      </c>
      <c r="P17" s="11">
        <v>44854</v>
      </c>
      <c r="Q17" s="12" t="s">
        <v>318</v>
      </c>
      <c r="R17" s="63">
        <v>536574107048</v>
      </c>
      <c r="S17" s="77" t="s">
        <v>98</v>
      </c>
      <c r="T17" s="13" t="s">
        <v>527</v>
      </c>
      <c r="U17" s="13" t="s">
        <v>495</v>
      </c>
      <c r="V17" s="13" t="s">
        <v>500</v>
      </c>
      <c r="W17" s="87" t="s">
        <v>500</v>
      </c>
      <c r="X17" s="13" t="s">
        <v>720</v>
      </c>
      <c r="Y17" s="13" t="s">
        <v>684</v>
      </c>
      <c r="Z17" s="13" t="s">
        <v>593</v>
      </c>
      <c r="AA17" s="73">
        <f>1100/1800*100</f>
        <v>61.111111111111114</v>
      </c>
    </row>
    <row r="18" spans="1:31" x14ac:dyDescent="0.25">
      <c r="A18" s="98">
        <v>14</v>
      </c>
      <c r="B18" s="4" t="s">
        <v>397</v>
      </c>
      <c r="C18" s="4" t="s">
        <v>398</v>
      </c>
      <c r="D18" s="4" t="s">
        <v>399</v>
      </c>
      <c r="E18" s="4">
        <v>601353</v>
      </c>
      <c r="F18" s="98">
        <v>108</v>
      </c>
      <c r="G18" s="4" t="s">
        <v>3</v>
      </c>
      <c r="H18" s="4" t="s">
        <v>8</v>
      </c>
      <c r="I18" s="4"/>
      <c r="J18" s="4" t="s">
        <v>7</v>
      </c>
      <c r="K18" s="6">
        <v>36080</v>
      </c>
      <c r="L18" s="4">
        <v>7014721990</v>
      </c>
      <c r="M18" s="4">
        <v>9461390063</v>
      </c>
      <c r="N18" s="4">
        <v>9799122103</v>
      </c>
      <c r="O18" s="24">
        <v>44874</v>
      </c>
      <c r="P18" s="11">
        <v>44874</v>
      </c>
      <c r="Q18" s="12" t="s">
        <v>455</v>
      </c>
      <c r="R18" s="62">
        <v>336297756749</v>
      </c>
      <c r="S18" s="78" t="s">
        <v>30</v>
      </c>
      <c r="T18" s="13" t="s">
        <v>483</v>
      </c>
      <c r="U18" s="13" t="s">
        <v>484</v>
      </c>
      <c r="V18" s="13" t="s">
        <v>485</v>
      </c>
      <c r="W18" s="13" t="s">
        <v>464</v>
      </c>
      <c r="X18" s="13" t="s">
        <v>463</v>
      </c>
      <c r="Y18" s="13" t="s">
        <v>658</v>
      </c>
      <c r="Z18" s="13" t="s">
        <v>608</v>
      </c>
      <c r="AA18" s="73">
        <f>1365/2125*100</f>
        <v>64.235294117647058</v>
      </c>
    </row>
    <row r="19" spans="1:31" x14ac:dyDescent="0.25">
      <c r="A19" s="98">
        <v>15</v>
      </c>
      <c r="B19" s="4" t="s">
        <v>222</v>
      </c>
      <c r="C19" s="4" t="s">
        <v>221</v>
      </c>
      <c r="D19" s="4" t="s">
        <v>12</v>
      </c>
      <c r="E19" s="4">
        <v>601296</v>
      </c>
      <c r="F19" s="98">
        <v>45</v>
      </c>
      <c r="G19" s="4" t="s">
        <v>3</v>
      </c>
      <c r="H19" s="4" t="s">
        <v>2</v>
      </c>
      <c r="I19" s="4"/>
      <c r="J19" s="4" t="s">
        <v>1</v>
      </c>
      <c r="K19" s="6">
        <v>36571</v>
      </c>
      <c r="L19" s="4">
        <v>7852076967</v>
      </c>
      <c r="M19" s="4">
        <v>7742487488</v>
      </c>
      <c r="N19" s="4">
        <v>8107200208</v>
      </c>
      <c r="O19" s="24">
        <v>44849</v>
      </c>
      <c r="P19" s="11">
        <v>44849</v>
      </c>
      <c r="Q19" s="12" t="s">
        <v>318</v>
      </c>
      <c r="R19" s="63">
        <v>539786812980</v>
      </c>
      <c r="S19" s="77" t="s">
        <v>98</v>
      </c>
      <c r="T19" s="13" t="s">
        <v>480</v>
      </c>
      <c r="U19" s="13" t="s">
        <v>495</v>
      </c>
      <c r="V19" s="13" t="s">
        <v>479</v>
      </c>
      <c r="W19" s="13" t="s">
        <v>534</v>
      </c>
      <c r="X19" s="13" t="s">
        <v>720</v>
      </c>
      <c r="Y19" s="13" t="s">
        <v>552</v>
      </c>
      <c r="Z19" s="13" t="s">
        <v>551</v>
      </c>
      <c r="AA19" s="73">
        <f>1111/1900*100</f>
        <v>58.473684210526308</v>
      </c>
    </row>
    <row r="20" spans="1:31" x14ac:dyDescent="0.25">
      <c r="A20" s="98">
        <v>16</v>
      </c>
      <c r="B20" s="4" t="s">
        <v>26</v>
      </c>
      <c r="C20" s="4" t="s">
        <v>25</v>
      </c>
      <c r="D20" s="4" t="s">
        <v>24</v>
      </c>
      <c r="E20" s="4">
        <v>600808</v>
      </c>
      <c r="F20" s="98">
        <v>50</v>
      </c>
      <c r="G20" s="4" t="s">
        <v>3</v>
      </c>
      <c r="H20" s="4" t="s">
        <v>2</v>
      </c>
      <c r="I20" s="4" t="s">
        <v>16</v>
      </c>
      <c r="J20" s="4" t="s">
        <v>15</v>
      </c>
      <c r="K20" s="6">
        <v>36838</v>
      </c>
      <c r="L20" s="4">
        <v>8290516908</v>
      </c>
      <c r="M20" s="4">
        <v>8094969968</v>
      </c>
      <c r="N20" s="4">
        <v>9929687612</v>
      </c>
      <c r="O20" s="24">
        <v>44849</v>
      </c>
      <c r="P20" s="11">
        <v>44849</v>
      </c>
      <c r="Q20" s="12" t="s">
        <v>318</v>
      </c>
      <c r="R20" s="63">
        <v>426269852805</v>
      </c>
      <c r="S20" s="77" t="s">
        <v>722</v>
      </c>
      <c r="T20" s="77" t="s">
        <v>722</v>
      </c>
      <c r="U20" s="77" t="s">
        <v>722</v>
      </c>
      <c r="V20" s="77" t="s">
        <v>722</v>
      </c>
      <c r="W20" s="12" t="s">
        <v>723</v>
      </c>
      <c r="X20" s="12" t="s">
        <v>724</v>
      </c>
      <c r="Y20" s="13" t="s">
        <v>544</v>
      </c>
      <c r="Z20" s="13" t="s">
        <v>543</v>
      </c>
      <c r="AA20" s="73">
        <f>1421/2100*100</f>
        <v>67.666666666666657</v>
      </c>
    </row>
    <row r="21" spans="1:31" x14ac:dyDescent="0.25">
      <c r="A21" s="98">
        <v>17</v>
      </c>
      <c r="B21" s="4" t="s">
        <v>47</v>
      </c>
      <c r="C21" s="4" t="s">
        <v>46</v>
      </c>
      <c r="D21" s="4" t="s">
        <v>45</v>
      </c>
      <c r="E21" s="4">
        <v>835528</v>
      </c>
      <c r="F21" s="98">
        <v>32</v>
      </c>
      <c r="G21" s="4" t="s">
        <v>3</v>
      </c>
      <c r="H21" s="4" t="s">
        <v>2</v>
      </c>
      <c r="I21" s="4" t="s">
        <v>16</v>
      </c>
      <c r="J21" s="4" t="s">
        <v>1</v>
      </c>
      <c r="K21" s="6">
        <v>36643</v>
      </c>
      <c r="L21" s="4">
        <v>9602669890</v>
      </c>
      <c r="M21" s="4">
        <v>9828743890</v>
      </c>
      <c r="N21" s="4" t="s">
        <v>674</v>
      </c>
      <c r="O21" s="24">
        <v>44848</v>
      </c>
      <c r="P21" s="11">
        <v>44848</v>
      </c>
      <c r="Q21" s="12" t="s">
        <v>318</v>
      </c>
      <c r="R21" s="63">
        <v>214915037655</v>
      </c>
      <c r="S21" s="77" t="s">
        <v>30</v>
      </c>
      <c r="T21" s="13" t="s">
        <v>483</v>
      </c>
      <c r="U21" s="13" t="s">
        <v>484</v>
      </c>
      <c r="V21" s="13" t="s">
        <v>485</v>
      </c>
      <c r="W21" s="13" t="s">
        <v>485</v>
      </c>
      <c r="X21" s="13" t="s">
        <v>484</v>
      </c>
      <c r="Y21" s="13" t="s">
        <v>530</v>
      </c>
      <c r="Z21" s="13" t="s">
        <v>531</v>
      </c>
      <c r="AA21" s="73">
        <f>1600/2125*100</f>
        <v>75.294117647058826</v>
      </c>
    </row>
    <row r="22" spans="1:31" x14ac:dyDescent="0.25">
      <c r="A22" s="98">
        <v>18</v>
      </c>
      <c r="B22" s="4" t="s">
        <v>729</v>
      </c>
      <c r="C22" s="4" t="s">
        <v>369</v>
      </c>
      <c r="D22" s="4" t="s">
        <v>370</v>
      </c>
      <c r="E22" s="4">
        <v>711031</v>
      </c>
      <c r="F22" s="98">
        <v>119</v>
      </c>
      <c r="G22" s="4" t="s">
        <v>3</v>
      </c>
      <c r="H22" s="4" t="s">
        <v>37</v>
      </c>
      <c r="I22" s="4"/>
      <c r="J22" s="4" t="s">
        <v>36</v>
      </c>
      <c r="K22" s="6">
        <v>37836</v>
      </c>
      <c r="L22" s="4">
        <v>8003664142</v>
      </c>
      <c r="M22" s="4">
        <v>8696506061</v>
      </c>
      <c r="N22" s="4">
        <v>9509598308</v>
      </c>
      <c r="O22" s="6">
        <v>44897</v>
      </c>
      <c r="P22" s="90">
        <v>44897</v>
      </c>
      <c r="Q22" s="12" t="s">
        <v>318</v>
      </c>
      <c r="R22" s="63">
        <v>883177492432</v>
      </c>
      <c r="S22" s="77" t="s">
        <v>98</v>
      </c>
      <c r="T22" s="13" t="s">
        <v>480</v>
      </c>
      <c r="U22" s="13" t="s">
        <v>478</v>
      </c>
      <c r="V22" s="13" t="s">
        <v>479</v>
      </c>
      <c r="W22" s="13" t="s">
        <v>534</v>
      </c>
      <c r="X22" s="13" t="s">
        <v>720</v>
      </c>
      <c r="Y22" s="14" t="s">
        <v>730</v>
      </c>
      <c r="Z22" s="14" t="s">
        <v>578</v>
      </c>
      <c r="AA22" s="73">
        <f>1104/1900*100</f>
        <v>58.10526315789474</v>
      </c>
    </row>
    <row r="23" spans="1:31" x14ac:dyDescent="0.25">
      <c r="A23" s="98">
        <v>19</v>
      </c>
      <c r="B23" s="4" t="s">
        <v>749</v>
      </c>
      <c r="C23" s="4" t="s">
        <v>732</v>
      </c>
      <c r="D23" s="4" t="s">
        <v>733</v>
      </c>
      <c r="E23" s="4">
        <v>740196</v>
      </c>
      <c r="F23" s="50">
        <v>121</v>
      </c>
      <c r="G23" s="4" t="s">
        <v>3</v>
      </c>
      <c r="H23" s="4" t="s">
        <v>8</v>
      </c>
      <c r="I23" s="4"/>
      <c r="J23" s="4" t="s">
        <v>7</v>
      </c>
      <c r="K23" s="6">
        <v>36547</v>
      </c>
      <c r="L23" s="94">
        <v>6376858846</v>
      </c>
      <c r="M23" s="95">
        <v>8278683660</v>
      </c>
      <c r="N23" s="4">
        <v>9929295647</v>
      </c>
      <c r="O23" s="11">
        <v>44903</v>
      </c>
      <c r="P23" s="11">
        <v>44903</v>
      </c>
      <c r="Q23" s="12" t="s">
        <v>711</v>
      </c>
      <c r="R23" s="96">
        <v>329743110225</v>
      </c>
      <c r="S23" s="4" t="s">
        <v>98</v>
      </c>
      <c r="T23" s="13" t="s">
        <v>480</v>
      </c>
      <c r="U23" s="13" t="s">
        <v>495</v>
      </c>
      <c r="V23" s="13" t="s">
        <v>500</v>
      </c>
      <c r="W23" s="13" t="s">
        <v>534</v>
      </c>
      <c r="X23" s="13" t="s">
        <v>720</v>
      </c>
      <c r="Y23" s="14" t="s">
        <v>745</v>
      </c>
      <c r="Z23" s="14" t="s">
        <v>742</v>
      </c>
      <c r="AA23" s="73">
        <f>1106/1800*100</f>
        <v>61.444444444444443</v>
      </c>
    </row>
    <row r="24" spans="1:31" x14ac:dyDescent="0.25">
      <c r="A24" s="98">
        <v>20</v>
      </c>
      <c r="B24" s="4" t="s">
        <v>263</v>
      </c>
      <c r="C24" s="4" t="s">
        <v>187</v>
      </c>
      <c r="D24" s="4" t="s">
        <v>262</v>
      </c>
      <c r="E24" s="4">
        <v>601905</v>
      </c>
      <c r="F24" s="98">
        <v>65</v>
      </c>
      <c r="G24" s="4" t="s">
        <v>3</v>
      </c>
      <c r="H24" s="4" t="s">
        <v>261</v>
      </c>
      <c r="I24" s="4"/>
      <c r="J24" s="4" t="s">
        <v>15</v>
      </c>
      <c r="K24" s="6">
        <v>37067</v>
      </c>
      <c r="L24" s="4">
        <v>9799965463</v>
      </c>
      <c r="M24" s="4">
        <v>7877196538</v>
      </c>
      <c r="N24" s="4">
        <v>7878155698</v>
      </c>
      <c r="O24" s="24">
        <v>44851</v>
      </c>
      <c r="P24" s="11">
        <v>44851</v>
      </c>
      <c r="Q24" s="12" t="s">
        <v>318</v>
      </c>
      <c r="R24" s="63">
        <v>468602049218</v>
      </c>
      <c r="S24" s="77" t="s">
        <v>98</v>
      </c>
      <c r="T24" s="13" t="s">
        <v>480</v>
      </c>
      <c r="U24" s="13" t="s">
        <v>479</v>
      </c>
      <c r="V24" s="13" t="s">
        <v>581</v>
      </c>
      <c r="W24" s="13" t="s">
        <v>534</v>
      </c>
      <c r="X24" s="13" t="s">
        <v>720</v>
      </c>
      <c r="Y24" s="13" t="s">
        <v>696</v>
      </c>
      <c r="Z24" s="13" t="s">
        <v>582</v>
      </c>
      <c r="AA24" s="73">
        <f>1170/1900*100</f>
        <v>61.578947368421055</v>
      </c>
    </row>
    <row r="25" spans="1:31" x14ac:dyDescent="0.25">
      <c r="A25" s="98">
        <v>21</v>
      </c>
      <c r="B25" s="4" t="s">
        <v>165</v>
      </c>
      <c r="C25" s="4" t="s">
        <v>164</v>
      </c>
      <c r="D25" s="4" t="s">
        <v>163</v>
      </c>
      <c r="E25" s="4">
        <v>863155</v>
      </c>
      <c r="F25" s="98">
        <v>68</v>
      </c>
      <c r="G25" s="4" t="s">
        <v>3</v>
      </c>
      <c r="H25" s="4" t="s">
        <v>37</v>
      </c>
      <c r="I25" s="4"/>
      <c r="J25" s="4" t="s">
        <v>36</v>
      </c>
      <c r="K25" s="6">
        <v>36540</v>
      </c>
      <c r="L25" s="4">
        <v>8949341357</v>
      </c>
      <c r="M25" s="4">
        <v>8107238729</v>
      </c>
      <c r="N25" s="4">
        <v>9783938201</v>
      </c>
      <c r="O25" s="24">
        <v>44851</v>
      </c>
      <c r="P25" s="11">
        <v>44851</v>
      </c>
      <c r="Q25" s="12" t="s">
        <v>318</v>
      </c>
      <c r="R25" s="63">
        <v>577221831145</v>
      </c>
      <c r="S25" s="77" t="s">
        <v>98</v>
      </c>
      <c r="T25" s="13" t="s">
        <v>480</v>
      </c>
      <c r="U25" s="13" t="s">
        <v>478</v>
      </c>
      <c r="V25" s="13" t="s">
        <v>479</v>
      </c>
      <c r="W25" s="13" t="s">
        <v>534</v>
      </c>
      <c r="X25" s="13" t="s">
        <v>720</v>
      </c>
      <c r="Y25" s="13" t="s">
        <v>698</v>
      </c>
      <c r="Z25" s="13" t="s">
        <v>638</v>
      </c>
      <c r="AA25" s="73">
        <f>893/1800*100</f>
        <v>49.611111111111114</v>
      </c>
    </row>
    <row r="26" spans="1:31" x14ac:dyDescent="0.25">
      <c r="A26" s="98">
        <v>22</v>
      </c>
      <c r="B26" s="4" t="s">
        <v>377</v>
      </c>
      <c r="C26" s="4" t="s">
        <v>378</v>
      </c>
      <c r="D26" s="4" t="s">
        <v>379</v>
      </c>
      <c r="E26" s="4">
        <v>603398</v>
      </c>
      <c r="F26" s="98">
        <v>105</v>
      </c>
      <c r="G26" s="4" t="s">
        <v>3</v>
      </c>
      <c r="H26" s="4" t="s">
        <v>49</v>
      </c>
      <c r="I26" s="4"/>
      <c r="J26" s="4" t="s">
        <v>48</v>
      </c>
      <c r="K26" s="6">
        <v>37544</v>
      </c>
      <c r="L26" s="4">
        <v>9928274638</v>
      </c>
      <c r="M26" s="4">
        <v>9024484679</v>
      </c>
      <c r="N26" s="4">
        <v>9509928960</v>
      </c>
      <c r="O26" s="24">
        <v>44874</v>
      </c>
      <c r="P26" s="11">
        <v>44874</v>
      </c>
      <c r="Q26" s="12" t="s">
        <v>455</v>
      </c>
      <c r="R26" s="63">
        <v>759272034042</v>
      </c>
      <c r="S26" s="77" t="s">
        <v>98</v>
      </c>
      <c r="T26" s="13" t="s">
        <v>480</v>
      </c>
      <c r="U26" s="13" t="s">
        <v>500</v>
      </c>
      <c r="V26" s="13" t="s">
        <v>496</v>
      </c>
      <c r="W26" s="13" t="s">
        <v>534</v>
      </c>
      <c r="X26" s="13" t="s">
        <v>720</v>
      </c>
      <c r="Y26" s="13" t="s">
        <v>656</v>
      </c>
      <c r="Z26" s="13" t="s">
        <v>611</v>
      </c>
      <c r="AA26" s="73">
        <f>1200/1900*100</f>
        <v>63.157894736842103</v>
      </c>
    </row>
    <row r="27" spans="1:31" x14ac:dyDescent="0.25">
      <c r="A27" s="98">
        <v>23</v>
      </c>
      <c r="B27" s="4" t="s">
        <v>14</v>
      </c>
      <c r="C27" s="4" t="s">
        <v>13</v>
      </c>
      <c r="D27" s="4" t="s">
        <v>12</v>
      </c>
      <c r="E27" s="4">
        <v>600910</v>
      </c>
      <c r="F27" s="98">
        <v>57</v>
      </c>
      <c r="G27" s="4" t="s">
        <v>3</v>
      </c>
      <c r="H27" s="4" t="s">
        <v>8</v>
      </c>
      <c r="I27" s="4"/>
      <c r="J27" s="4" t="s">
        <v>7</v>
      </c>
      <c r="K27" s="6">
        <v>36418</v>
      </c>
      <c r="L27" s="4">
        <v>9413162081</v>
      </c>
      <c r="M27" s="4">
        <v>9351048083</v>
      </c>
      <c r="N27" s="4">
        <v>8619393243</v>
      </c>
      <c r="O27" s="24">
        <v>44849</v>
      </c>
      <c r="P27" s="11">
        <v>44849</v>
      </c>
      <c r="Q27" s="12" t="s">
        <v>318</v>
      </c>
      <c r="R27" s="63">
        <v>479107150069</v>
      </c>
      <c r="S27" s="77" t="s">
        <v>722</v>
      </c>
      <c r="T27" s="77" t="s">
        <v>722</v>
      </c>
      <c r="U27" s="77" t="s">
        <v>722</v>
      </c>
      <c r="V27" s="77" t="s">
        <v>722</v>
      </c>
      <c r="W27" s="12" t="s">
        <v>723</v>
      </c>
      <c r="X27" s="12" t="s">
        <v>724</v>
      </c>
      <c r="Y27" s="13" t="s">
        <v>676</v>
      </c>
      <c r="Z27" s="13" t="s">
        <v>571</v>
      </c>
      <c r="AA27" s="73">
        <f>1260/2100*100</f>
        <v>60</v>
      </c>
    </row>
    <row r="28" spans="1:31" x14ac:dyDescent="0.25">
      <c r="A28" s="98">
        <v>24</v>
      </c>
      <c r="B28" s="4" t="s">
        <v>203</v>
      </c>
      <c r="C28" s="4" t="s">
        <v>202</v>
      </c>
      <c r="D28" s="4" t="s">
        <v>201</v>
      </c>
      <c r="E28" s="4">
        <v>600539</v>
      </c>
      <c r="F28" s="98">
        <v>42</v>
      </c>
      <c r="G28" s="4" t="s">
        <v>3</v>
      </c>
      <c r="H28" s="4" t="s">
        <v>8</v>
      </c>
      <c r="I28" s="4"/>
      <c r="J28" s="4" t="s">
        <v>7</v>
      </c>
      <c r="K28" s="6">
        <v>36442</v>
      </c>
      <c r="L28" s="4">
        <v>8690401263</v>
      </c>
      <c r="M28" s="4">
        <v>9799878353</v>
      </c>
      <c r="N28" s="4">
        <v>9799878353</v>
      </c>
      <c r="O28" s="24">
        <v>44848</v>
      </c>
      <c r="P28" s="11">
        <v>44848</v>
      </c>
      <c r="Q28" s="12" t="s">
        <v>318</v>
      </c>
      <c r="R28" s="63">
        <v>682425161025</v>
      </c>
      <c r="S28" s="77" t="s">
        <v>98</v>
      </c>
      <c r="T28" s="13" t="s">
        <v>521</v>
      </c>
      <c r="U28" s="13" t="s">
        <v>555</v>
      </c>
      <c r="V28" s="13" t="s">
        <v>479</v>
      </c>
      <c r="W28" s="13" t="s">
        <v>555</v>
      </c>
      <c r="X28" s="13" t="s">
        <v>720</v>
      </c>
      <c r="Y28" s="13" t="s">
        <v>556</v>
      </c>
      <c r="Z28" s="13" t="s">
        <v>557</v>
      </c>
      <c r="AA28" s="73">
        <f>1007/1900*100</f>
        <v>53</v>
      </c>
    </row>
    <row r="29" spans="1:31" x14ac:dyDescent="0.25">
      <c r="A29" s="98">
        <v>25</v>
      </c>
      <c r="B29" s="4" t="s">
        <v>133</v>
      </c>
      <c r="C29" s="4" t="s">
        <v>132</v>
      </c>
      <c r="D29" s="4" t="s">
        <v>123</v>
      </c>
      <c r="E29" s="4">
        <v>596347</v>
      </c>
      <c r="F29" s="98">
        <v>59</v>
      </c>
      <c r="G29" s="4" t="s">
        <v>3</v>
      </c>
      <c r="H29" s="4" t="s">
        <v>32</v>
      </c>
      <c r="I29" s="4"/>
      <c r="J29" s="4" t="s">
        <v>31</v>
      </c>
      <c r="K29" s="6">
        <v>37305</v>
      </c>
      <c r="L29" s="4">
        <v>7412907921</v>
      </c>
      <c r="M29" s="4">
        <v>7877936220</v>
      </c>
      <c r="N29" s="4">
        <v>9783242141</v>
      </c>
      <c r="O29" s="24">
        <v>44849</v>
      </c>
      <c r="P29" s="11">
        <v>44849</v>
      </c>
      <c r="Q29" s="12" t="s">
        <v>318</v>
      </c>
      <c r="R29" s="63">
        <v>635118786460</v>
      </c>
      <c r="S29" s="77" t="s">
        <v>98</v>
      </c>
      <c r="T29" s="13" t="s">
        <v>480</v>
      </c>
      <c r="U29" s="13" t="s">
        <v>555</v>
      </c>
      <c r="V29" s="13" t="s">
        <v>500</v>
      </c>
      <c r="W29" s="13" t="s">
        <v>534</v>
      </c>
      <c r="X29" s="13" t="s">
        <v>555</v>
      </c>
      <c r="Y29" s="13" t="s">
        <v>707</v>
      </c>
      <c r="Z29" s="12" t="s">
        <v>639</v>
      </c>
      <c r="AA29" s="73">
        <f>1232/1800*100</f>
        <v>68.444444444444443</v>
      </c>
    </row>
    <row r="30" spans="1:31" x14ac:dyDescent="0.25">
      <c r="A30" s="98">
        <v>26</v>
      </c>
      <c r="B30" s="4" t="s">
        <v>383</v>
      </c>
      <c r="C30" s="4" t="s">
        <v>384</v>
      </c>
      <c r="D30" s="4" t="s">
        <v>385</v>
      </c>
      <c r="E30" s="4">
        <v>892917</v>
      </c>
      <c r="F30" s="98">
        <v>116</v>
      </c>
      <c r="G30" s="4" t="s">
        <v>3</v>
      </c>
      <c r="H30" s="4" t="s">
        <v>37</v>
      </c>
      <c r="I30" s="4"/>
      <c r="J30" s="4" t="s">
        <v>41</v>
      </c>
      <c r="K30" s="6">
        <v>36664</v>
      </c>
      <c r="L30" s="4">
        <v>8949166360</v>
      </c>
      <c r="M30" s="4">
        <v>9772040991</v>
      </c>
      <c r="N30" s="4">
        <v>6375806484</v>
      </c>
      <c r="O30" s="11">
        <v>44879</v>
      </c>
      <c r="P30" s="11">
        <v>44879</v>
      </c>
      <c r="Q30" s="12" t="s">
        <v>455</v>
      </c>
      <c r="R30" s="81">
        <v>349921492190</v>
      </c>
      <c r="S30" s="77" t="s">
        <v>98</v>
      </c>
      <c r="T30" s="13" t="s">
        <v>480</v>
      </c>
      <c r="U30" s="13" t="s">
        <v>478</v>
      </c>
      <c r="V30" s="13" t="s">
        <v>496</v>
      </c>
      <c r="W30" s="13" t="s">
        <v>534</v>
      </c>
      <c r="X30" s="13" t="s">
        <v>720</v>
      </c>
      <c r="Y30" s="13" t="s">
        <v>673</v>
      </c>
      <c r="Z30" s="13" t="s">
        <v>672</v>
      </c>
      <c r="AA30" s="73">
        <f>1036/1900*100</f>
        <v>54.526315789473692</v>
      </c>
    </row>
    <row r="31" spans="1:31" x14ac:dyDescent="0.25">
      <c r="A31" s="98">
        <v>27</v>
      </c>
      <c r="B31" s="4" t="s">
        <v>94</v>
      </c>
      <c r="C31" s="4" t="s">
        <v>93</v>
      </c>
      <c r="D31" s="4" t="s">
        <v>92</v>
      </c>
      <c r="E31" s="4">
        <v>600568</v>
      </c>
      <c r="F31" s="98">
        <v>47</v>
      </c>
      <c r="G31" s="4" t="s">
        <v>3</v>
      </c>
      <c r="H31" s="4" t="s">
        <v>49</v>
      </c>
      <c r="I31" s="4"/>
      <c r="J31" s="4" t="s">
        <v>15</v>
      </c>
      <c r="K31" s="6">
        <v>37150</v>
      </c>
      <c r="L31" s="4">
        <v>7877928343</v>
      </c>
      <c r="M31" s="4">
        <v>8290555374</v>
      </c>
      <c r="N31" s="4">
        <v>9785597295</v>
      </c>
      <c r="O31" s="24">
        <v>44849</v>
      </c>
      <c r="P31" s="11">
        <v>44849</v>
      </c>
      <c r="Q31" s="12" t="s">
        <v>318</v>
      </c>
      <c r="R31" s="63">
        <v>830941361666</v>
      </c>
      <c r="S31" s="77" t="s">
        <v>30</v>
      </c>
      <c r="T31" s="13" t="s">
        <v>489</v>
      </c>
      <c r="U31" s="13" t="s">
        <v>490</v>
      </c>
      <c r="V31" s="13" t="s">
        <v>484</v>
      </c>
      <c r="W31" s="13" t="s">
        <v>491</v>
      </c>
      <c r="X31" s="13" t="s">
        <v>492</v>
      </c>
      <c r="Y31" s="13" t="s">
        <v>548</v>
      </c>
      <c r="Z31" s="13" t="s">
        <v>547</v>
      </c>
      <c r="AA31" s="73">
        <f>1845/2125*100</f>
        <v>86.82352941176471</v>
      </c>
    </row>
    <row r="32" spans="1:31" x14ac:dyDescent="0.25">
      <c r="A32" s="98">
        <v>28</v>
      </c>
      <c r="B32" s="4" t="s">
        <v>224</v>
      </c>
      <c r="C32" s="4" t="s">
        <v>25</v>
      </c>
      <c r="D32" s="4" t="s">
        <v>223</v>
      </c>
      <c r="E32" s="4">
        <v>834213</v>
      </c>
      <c r="F32" s="98">
        <v>27</v>
      </c>
      <c r="G32" s="4" t="s">
        <v>3</v>
      </c>
      <c r="H32" s="4" t="s">
        <v>49</v>
      </c>
      <c r="I32" s="4"/>
      <c r="J32" s="4" t="s">
        <v>15</v>
      </c>
      <c r="K32" s="6">
        <v>36781</v>
      </c>
      <c r="L32" s="4">
        <v>9529376646</v>
      </c>
      <c r="M32" s="4">
        <v>6376631539</v>
      </c>
      <c r="N32" s="4">
        <v>9829342284</v>
      </c>
      <c r="O32" s="24">
        <v>44848</v>
      </c>
      <c r="P32" s="11">
        <v>44848</v>
      </c>
      <c r="Q32" s="12" t="s">
        <v>318</v>
      </c>
      <c r="R32" s="63">
        <v>570984055156</v>
      </c>
      <c r="S32" s="77" t="s">
        <v>98</v>
      </c>
      <c r="T32" s="13" t="s">
        <v>480</v>
      </c>
      <c r="U32" s="13" t="s">
        <v>500</v>
      </c>
      <c r="V32" s="13" t="s">
        <v>479</v>
      </c>
      <c r="W32" s="13" t="s">
        <v>534</v>
      </c>
      <c r="X32" s="13" t="s">
        <v>720</v>
      </c>
      <c r="Y32" s="13" t="s">
        <v>566</v>
      </c>
      <c r="Z32" s="13" t="s">
        <v>565</v>
      </c>
      <c r="AA32" s="73">
        <f>1523/1900*100</f>
        <v>80.15789473684211</v>
      </c>
      <c r="AE32" t="s">
        <v>666</v>
      </c>
    </row>
    <row r="33" spans="1:27" x14ac:dyDescent="0.25">
      <c r="A33" s="98">
        <v>29</v>
      </c>
      <c r="B33" s="4" t="s">
        <v>176</v>
      </c>
      <c r="C33" s="4" t="s">
        <v>175</v>
      </c>
      <c r="D33" s="4" t="s">
        <v>174</v>
      </c>
      <c r="E33" s="4">
        <v>602040</v>
      </c>
      <c r="F33" s="98">
        <v>36</v>
      </c>
      <c r="G33" s="4" t="s">
        <v>3</v>
      </c>
      <c r="H33" s="4" t="s">
        <v>8</v>
      </c>
      <c r="I33" s="4"/>
      <c r="J33" s="4" t="s">
        <v>7</v>
      </c>
      <c r="K33" s="6">
        <v>36655</v>
      </c>
      <c r="L33" s="4">
        <v>9680534274</v>
      </c>
      <c r="M33" s="4">
        <v>9784941306</v>
      </c>
      <c r="N33" s="4">
        <v>6367496284</v>
      </c>
      <c r="O33" s="24">
        <v>44848</v>
      </c>
      <c r="P33" s="11">
        <v>44848</v>
      </c>
      <c r="Q33" s="12" t="s">
        <v>318</v>
      </c>
      <c r="R33" s="63">
        <v>332075819503</v>
      </c>
      <c r="S33" s="77" t="s">
        <v>98</v>
      </c>
      <c r="T33" s="13" t="s">
        <v>480</v>
      </c>
      <c r="U33" s="13" t="s">
        <v>478</v>
      </c>
      <c r="V33" s="13" t="s">
        <v>521</v>
      </c>
      <c r="W33" s="13" t="s">
        <v>534</v>
      </c>
      <c r="X33" s="13" t="s">
        <v>720</v>
      </c>
      <c r="Y33" s="13" t="s">
        <v>523</v>
      </c>
      <c r="Z33" s="13" t="s">
        <v>524</v>
      </c>
      <c r="AA33" s="73">
        <f>1172/1900*100</f>
        <v>61.684210526315788</v>
      </c>
    </row>
    <row r="34" spans="1:27" x14ac:dyDescent="0.25">
      <c r="A34" s="98">
        <v>30</v>
      </c>
      <c r="B34" s="4" t="s">
        <v>151</v>
      </c>
      <c r="C34" s="4" t="s">
        <v>150</v>
      </c>
      <c r="D34" s="4" t="s">
        <v>149</v>
      </c>
      <c r="E34" s="4">
        <v>603206</v>
      </c>
      <c r="F34" s="98">
        <v>8</v>
      </c>
      <c r="G34" s="4" t="s">
        <v>3</v>
      </c>
      <c r="H34" s="4" t="s">
        <v>2</v>
      </c>
      <c r="I34" s="4"/>
      <c r="J34" s="4" t="s">
        <v>1</v>
      </c>
      <c r="K34" s="6">
        <v>37053</v>
      </c>
      <c r="L34" s="4">
        <v>9610245955</v>
      </c>
      <c r="M34" s="4">
        <v>6378017153</v>
      </c>
      <c r="N34" s="4">
        <v>7014508394</v>
      </c>
      <c r="O34" s="24">
        <v>44846</v>
      </c>
      <c r="P34" s="11">
        <v>44846</v>
      </c>
      <c r="Q34" s="12" t="s">
        <v>318</v>
      </c>
      <c r="R34" s="63">
        <v>558277737483</v>
      </c>
      <c r="S34" s="77" t="s">
        <v>98</v>
      </c>
      <c r="T34" s="13" t="s">
        <v>507</v>
      </c>
      <c r="U34" s="13" t="s">
        <v>495</v>
      </c>
      <c r="V34" s="13" t="s">
        <v>479</v>
      </c>
      <c r="W34" s="13" t="s">
        <v>479</v>
      </c>
      <c r="X34" s="13" t="s">
        <v>720</v>
      </c>
      <c r="Y34" s="13" t="s">
        <v>505</v>
      </c>
      <c r="Z34" s="13" t="s">
        <v>506</v>
      </c>
      <c r="AA34" s="73">
        <f>1050/1900*100</f>
        <v>55.26315789473685</v>
      </c>
    </row>
    <row r="35" spans="1:27" x14ac:dyDescent="0.25">
      <c r="A35" s="98">
        <v>31</v>
      </c>
      <c r="B35" s="4" t="s">
        <v>131</v>
      </c>
      <c r="C35" s="4" t="s">
        <v>130</v>
      </c>
      <c r="D35" s="4" t="s">
        <v>129</v>
      </c>
      <c r="E35" s="4">
        <v>600289</v>
      </c>
      <c r="F35" s="98">
        <v>64</v>
      </c>
      <c r="G35" s="4" t="s">
        <v>3</v>
      </c>
      <c r="H35" s="4" t="s">
        <v>2</v>
      </c>
      <c r="I35" s="4"/>
      <c r="J35" s="4" t="s">
        <v>1</v>
      </c>
      <c r="K35" s="6">
        <v>36928</v>
      </c>
      <c r="L35" s="4">
        <v>7877166624</v>
      </c>
      <c r="M35" s="4">
        <v>9549628981</v>
      </c>
      <c r="N35" s="4">
        <v>8690407745</v>
      </c>
      <c r="O35" s="24">
        <v>44851</v>
      </c>
      <c r="P35" s="11">
        <v>44851</v>
      </c>
      <c r="Q35" s="12" t="s">
        <v>318</v>
      </c>
      <c r="R35" s="63">
        <v>986082173865</v>
      </c>
      <c r="S35" s="77" t="s">
        <v>98</v>
      </c>
      <c r="T35" s="13" t="s">
        <v>478</v>
      </c>
      <c r="U35" s="13" t="s">
        <v>495</v>
      </c>
      <c r="V35" s="13" t="s">
        <v>479</v>
      </c>
      <c r="W35" s="13" t="s">
        <v>478</v>
      </c>
      <c r="X35" s="13" t="s">
        <v>720</v>
      </c>
      <c r="Y35" s="13" t="s">
        <v>683</v>
      </c>
      <c r="Z35" s="13" t="s">
        <v>583</v>
      </c>
      <c r="AA35" s="73">
        <f>1068/1900*100</f>
        <v>56.21052631578948</v>
      </c>
    </row>
    <row r="36" spans="1:27" x14ac:dyDescent="0.25">
      <c r="A36" s="98">
        <v>32</v>
      </c>
      <c r="B36" s="4" t="s">
        <v>400</v>
      </c>
      <c r="C36" s="4" t="s">
        <v>401</v>
      </c>
      <c r="D36" s="4" t="s">
        <v>402</v>
      </c>
      <c r="E36" s="4">
        <v>601482</v>
      </c>
      <c r="F36" s="98">
        <v>112</v>
      </c>
      <c r="G36" s="4" t="s">
        <v>3</v>
      </c>
      <c r="H36" s="4" t="s">
        <v>8</v>
      </c>
      <c r="I36" s="4"/>
      <c r="J36" s="4" t="s">
        <v>7</v>
      </c>
      <c r="K36" s="6">
        <v>36708</v>
      </c>
      <c r="L36" s="4">
        <v>9602197442</v>
      </c>
      <c r="M36" s="4">
        <v>6376604549</v>
      </c>
      <c r="N36" s="4" t="s">
        <v>674</v>
      </c>
      <c r="O36" s="11">
        <v>44875</v>
      </c>
      <c r="P36" s="11">
        <v>44875</v>
      </c>
      <c r="Q36" s="12" t="s">
        <v>455</v>
      </c>
      <c r="R36" s="63">
        <v>482764272556</v>
      </c>
      <c r="S36" s="77" t="s">
        <v>30</v>
      </c>
      <c r="T36" s="13" t="s">
        <v>483</v>
      </c>
      <c r="U36" s="13" t="s">
        <v>484</v>
      </c>
      <c r="V36" s="13" t="s">
        <v>485</v>
      </c>
      <c r="W36" s="13" t="s">
        <v>485</v>
      </c>
      <c r="X36" s="13" t="s">
        <v>483</v>
      </c>
      <c r="Y36" s="13" t="s">
        <v>665</v>
      </c>
      <c r="Z36" s="13" t="s">
        <v>617</v>
      </c>
      <c r="AA36" s="73">
        <f>1140/2125*100</f>
        <v>53.647058823529413</v>
      </c>
    </row>
    <row r="37" spans="1:27" x14ac:dyDescent="0.25">
      <c r="A37" s="98">
        <v>33</v>
      </c>
      <c r="B37" s="4" t="s">
        <v>249</v>
      </c>
      <c r="C37" s="4" t="s">
        <v>248</v>
      </c>
      <c r="D37" s="4" t="s">
        <v>228</v>
      </c>
      <c r="E37" s="4">
        <v>603461</v>
      </c>
      <c r="F37" s="98">
        <v>38</v>
      </c>
      <c r="G37" s="4" t="s">
        <v>3</v>
      </c>
      <c r="H37" s="4" t="s">
        <v>8</v>
      </c>
      <c r="I37" s="4"/>
      <c r="J37" s="4" t="s">
        <v>15</v>
      </c>
      <c r="K37" s="6">
        <v>36659</v>
      </c>
      <c r="L37" s="4">
        <v>9001912704</v>
      </c>
      <c r="M37" s="4">
        <v>9928469637</v>
      </c>
      <c r="N37" s="4">
        <v>9001182704</v>
      </c>
      <c r="O37" s="24">
        <v>44848</v>
      </c>
      <c r="P37" s="11">
        <v>44848</v>
      </c>
      <c r="Q37" s="12" t="s">
        <v>318</v>
      </c>
      <c r="R37" s="63">
        <v>283840973115</v>
      </c>
      <c r="S37" s="77" t="s">
        <v>98</v>
      </c>
      <c r="T37" s="13" t="s">
        <v>458</v>
      </c>
      <c r="U37" s="13" t="s">
        <v>459</v>
      </c>
      <c r="V37" s="13" t="s">
        <v>460</v>
      </c>
      <c r="W37" s="13" t="s">
        <v>534</v>
      </c>
      <c r="X37" s="13" t="s">
        <v>720</v>
      </c>
      <c r="Y37" s="13" t="s">
        <v>562</v>
      </c>
      <c r="Z37" s="13" t="s">
        <v>561</v>
      </c>
      <c r="AA37" s="73">
        <f>1107/1900*100</f>
        <v>58.263157894736835</v>
      </c>
    </row>
    <row r="38" spans="1:27" x14ac:dyDescent="0.25">
      <c r="A38" s="98">
        <v>34</v>
      </c>
      <c r="B38" s="4" t="s">
        <v>170</v>
      </c>
      <c r="C38" s="4" t="s">
        <v>169</v>
      </c>
      <c r="D38" s="4" t="s">
        <v>168</v>
      </c>
      <c r="E38" s="4">
        <v>601246</v>
      </c>
      <c r="F38" s="98">
        <v>73</v>
      </c>
      <c r="G38" s="4" t="s">
        <v>3</v>
      </c>
      <c r="H38" s="4" t="s">
        <v>32</v>
      </c>
      <c r="I38" s="4"/>
      <c r="J38" s="4" t="s">
        <v>31</v>
      </c>
      <c r="K38" s="6">
        <v>36656</v>
      </c>
      <c r="L38" s="4">
        <v>7023713069</v>
      </c>
      <c r="M38" s="4">
        <v>7665413859</v>
      </c>
      <c r="N38" s="4">
        <v>9667147370</v>
      </c>
      <c r="O38" s="24">
        <v>44852</v>
      </c>
      <c r="P38" s="11">
        <v>44852</v>
      </c>
      <c r="Q38" s="12" t="s">
        <v>318</v>
      </c>
      <c r="R38" s="63">
        <v>538452717506</v>
      </c>
      <c r="S38" s="77" t="s">
        <v>98</v>
      </c>
      <c r="T38" s="13" t="s">
        <v>480</v>
      </c>
      <c r="U38" s="13" t="s">
        <v>576</v>
      </c>
      <c r="V38" s="13" t="s">
        <v>496</v>
      </c>
      <c r="W38" s="13" t="s">
        <v>534</v>
      </c>
      <c r="X38" s="13" t="s">
        <v>720</v>
      </c>
      <c r="Y38" s="13" t="s">
        <v>681</v>
      </c>
      <c r="Z38" s="13" t="s">
        <v>577</v>
      </c>
      <c r="AA38" s="73">
        <f>1188/1900*100</f>
        <v>62.526315789473685</v>
      </c>
    </row>
    <row r="39" spans="1:27" x14ac:dyDescent="0.25">
      <c r="A39" s="98">
        <v>35</v>
      </c>
      <c r="B39" s="4" t="s">
        <v>386</v>
      </c>
      <c r="C39" s="4" t="s">
        <v>25</v>
      </c>
      <c r="D39" s="4" t="s">
        <v>387</v>
      </c>
      <c r="E39" s="4">
        <v>830778</v>
      </c>
      <c r="F39" s="98">
        <v>107</v>
      </c>
      <c r="G39" s="4" t="s">
        <v>3</v>
      </c>
      <c r="H39" s="4" t="s">
        <v>37</v>
      </c>
      <c r="I39" s="4"/>
      <c r="J39" s="4" t="s">
        <v>41</v>
      </c>
      <c r="K39" s="6">
        <v>34469</v>
      </c>
      <c r="L39" s="4">
        <v>8890272830</v>
      </c>
      <c r="M39" s="4">
        <v>6353786154</v>
      </c>
      <c r="N39" s="4">
        <v>9950391381</v>
      </c>
      <c r="O39" s="24">
        <v>44874</v>
      </c>
      <c r="P39" s="11">
        <v>44874</v>
      </c>
      <c r="Q39" s="12" t="s">
        <v>455</v>
      </c>
      <c r="R39" s="63">
        <v>498715121606</v>
      </c>
      <c r="S39" s="77" t="s">
        <v>98</v>
      </c>
      <c r="T39" s="13" t="s">
        <v>480</v>
      </c>
      <c r="U39" s="13" t="s">
        <v>478</v>
      </c>
      <c r="V39" s="13" t="s">
        <v>479</v>
      </c>
      <c r="W39" s="13" t="s">
        <v>534</v>
      </c>
      <c r="X39" s="13" t="s">
        <v>720</v>
      </c>
      <c r="Y39" s="13" t="s">
        <v>475</v>
      </c>
      <c r="Z39" s="13" t="s">
        <v>609</v>
      </c>
      <c r="AA39" s="73">
        <f>928/1900*100</f>
        <v>48.84210526315789</v>
      </c>
    </row>
    <row r="40" spans="1:27" x14ac:dyDescent="0.25">
      <c r="A40" s="98">
        <v>36</v>
      </c>
      <c r="B40" s="4" t="s">
        <v>244</v>
      </c>
      <c r="C40" s="4" t="s">
        <v>243</v>
      </c>
      <c r="D40" s="4" t="s">
        <v>242</v>
      </c>
      <c r="E40" s="4">
        <v>602208</v>
      </c>
      <c r="F40" s="98">
        <v>54</v>
      </c>
      <c r="G40" s="4" t="s">
        <v>3</v>
      </c>
      <c r="H40" s="4" t="s">
        <v>17</v>
      </c>
      <c r="I40" s="4"/>
      <c r="J40" s="4" t="s">
        <v>15</v>
      </c>
      <c r="K40" s="6">
        <v>35858</v>
      </c>
      <c r="L40" s="4">
        <v>9636077729</v>
      </c>
      <c r="M40" s="4">
        <v>9928024317</v>
      </c>
      <c r="N40" s="4">
        <v>9588019368</v>
      </c>
      <c r="O40" s="24">
        <v>44849</v>
      </c>
      <c r="P40" s="11">
        <v>44849</v>
      </c>
      <c r="Q40" s="12" t="s">
        <v>318</v>
      </c>
      <c r="R40" s="63">
        <v>945744803289</v>
      </c>
      <c r="S40" s="77" t="s">
        <v>98</v>
      </c>
      <c r="T40" s="13" t="s">
        <v>500</v>
      </c>
      <c r="U40" s="13" t="s">
        <v>479</v>
      </c>
      <c r="V40" s="13" t="s">
        <v>555</v>
      </c>
      <c r="W40" s="13" t="s">
        <v>555</v>
      </c>
      <c r="X40" s="13" t="s">
        <v>720</v>
      </c>
      <c r="Y40" s="13" t="s">
        <v>679</v>
      </c>
      <c r="Z40" s="13" t="s">
        <v>574</v>
      </c>
      <c r="AA40" s="73">
        <f>1000/1900*100</f>
        <v>52.631578947368418</v>
      </c>
    </row>
    <row r="41" spans="1:27" x14ac:dyDescent="0.25">
      <c r="A41" s="98">
        <v>37</v>
      </c>
      <c r="B41" s="4" t="s">
        <v>257</v>
      </c>
      <c r="C41" s="4" t="s">
        <v>256</v>
      </c>
      <c r="D41" s="4" t="s">
        <v>255</v>
      </c>
      <c r="E41" s="4">
        <v>600528</v>
      </c>
      <c r="F41" s="98">
        <v>37</v>
      </c>
      <c r="G41" s="4" t="s">
        <v>3</v>
      </c>
      <c r="H41" s="4" t="s">
        <v>49</v>
      </c>
      <c r="I41" s="4" t="s">
        <v>254</v>
      </c>
      <c r="J41" s="4" t="s">
        <v>15</v>
      </c>
      <c r="K41" s="6">
        <v>33725</v>
      </c>
      <c r="L41" s="4">
        <v>7976799320</v>
      </c>
      <c r="M41" s="4">
        <v>9664215652</v>
      </c>
      <c r="N41" s="4">
        <v>9461724953</v>
      </c>
      <c r="O41" s="24">
        <v>44848</v>
      </c>
      <c r="P41" s="11">
        <v>44848</v>
      </c>
      <c r="Q41" s="12" t="s">
        <v>318</v>
      </c>
      <c r="R41" s="63">
        <v>825263030596</v>
      </c>
      <c r="S41" s="77" t="s">
        <v>98</v>
      </c>
      <c r="T41" s="13" t="s">
        <v>480</v>
      </c>
      <c r="U41" s="13" t="s">
        <v>521</v>
      </c>
      <c r="V41" s="13" t="s">
        <v>479</v>
      </c>
      <c r="W41" s="13" t="s">
        <v>534</v>
      </c>
      <c r="X41" s="13" t="s">
        <v>720</v>
      </c>
      <c r="Y41" s="13" t="s">
        <v>520</v>
      </c>
      <c r="Z41" s="13" t="s">
        <v>522</v>
      </c>
      <c r="AA41" s="73">
        <f>935/1900*100</f>
        <v>49.210526315789473</v>
      </c>
    </row>
    <row r="42" spans="1:27" x14ac:dyDescent="0.25">
      <c r="A42" s="98">
        <v>38</v>
      </c>
      <c r="B42" s="4" t="s">
        <v>260</v>
      </c>
      <c r="C42" s="4" t="s">
        <v>259</v>
      </c>
      <c r="D42" s="4" t="s">
        <v>258</v>
      </c>
      <c r="E42" s="4">
        <v>603142</v>
      </c>
      <c r="F42" s="16">
        <v>82</v>
      </c>
      <c r="G42" s="4" t="s">
        <v>3</v>
      </c>
      <c r="H42" s="4" t="s">
        <v>49</v>
      </c>
      <c r="I42" s="4"/>
      <c r="J42" s="4" t="s">
        <v>15</v>
      </c>
      <c r="K42" s="6">
        <v>36521</v>
      </c>
      <c r="L42" s="4">
        <v>8764026850</v>
      </c>
      <c r="M42" s="4">
        <v>9829128769</v>
      </c>
      <c r="N42" s="4">
        <v>9602987292</v>
      </c>
      <c r="O42" s="24">
        <v>44862</v>
      </c>
      <c r="P42" s="11">
        <v>44862</v>
      </c>
      <c r="Q42" s="12" t="s">
        <v>318</v>
      </c>
      <c r="R42" s="63">
        <v>915294924514</v>
      </c>
      <c r="S42" s="77" t="s">
        <v>98</v>
      </c>
      <c r="T42" s="13" t="s">
        <v>480</v>
      </c>
      <c r="U42" s="13" t="s">
        <v>500</v>
      </c>
      <c r="V42" s="13" t="s">
        <v>496</v>
      </c>
      <c r="W42" s="13" t="s">
        <v>534</v>
      </c>
      <c r="X42" s="13" t="s">
        <v>720</v>
      </c>
      <c r="Y42" s="13" t="s">
        <v>687</v>
      </c>
      <c r="Z42" s="13" t="s">
        <v>590</v>
      </c>
      <c r="AA42" s="73">
        <f>1123/1900*100</f>
        <v>59.10526315789474</v>
      </c>
    </row>
    <row r="43" spans="1:27" x14ac:dyDescent="0.25">
      <c r="A43" s="98">
        <v>39</v>
      </c>
      <c r="B43" s="4" t="s">
        <v>358</v>
      </c>
      <c r="C43" s="4" t="s">
        <v>359</v>
      </c>
      <c r="D43" s="4" t="s">
        <v>360</v>
      </c>
      <c r="E43" s="4">
        <v>861888</v>
      </c>
      <c r="F43" s="98">
        <v>114</v>
      </c>
      <c r="G43" s="4" t="s">
        <v>3</v>
      </c>
      <c r="H43" s="4" t="s">
        <v>37</v>
      </c>
      <c r="I43" s="4"/>
      <c r="J43" s="4" t="s">
        <v>36</v>
      </c>
      <c r="K43" s="6">
        <v>37473</v>
      </c>
      <c r="L43" s="4">
        <v>7742616694</v>
      </c>
      <c r="M43" s="4">
        <v>9001330484</v>
      </c>
      <c r="N43" s="4" t="s">
        <v>674</v>
      </c>
      <c r="O43" s="11">
        <v>44875</v>
      </c>
      <c r="P43" s="11">
        <v>44875</v>
      </c>
      <c r="Q43" s="12" t="s">
        <v>455</v>
      </c>
      <c r="R43" s="63">
        <v>205953024596</v>
      </c>
      <c r="S43" s="77" t="s">
        <v>98</v>
      </c>
      <c r="T43" s="13" t="s">
        <v>480</v>
      </c>
      <c r="U43" s="13" t="s">
        <v>500</v>
      </c>
      <c r="V43" s="13" t="s">
        <v>479</v>
      </c>
      <c r="W43" s="13" t="s">
        <v>534</v>
      </c>
      <c r="X43" s="13" t="s">
        <v>803</v>
      </c>
      <c r="Y43" s="13" t="s">
        <v>669</v>
      </c>
      <c r="Z43" s="13" t="s">
        <v>668</v>
      </c>
      <c r="AA43" s="73">
        <f>1124/1800*100</f>
        <v>62.44444444444445</v>
      </c>
    </row>
    <row r="44" spans="1:27" x14ac:dyDescent="0.25">
      <c r="A44" s="98">
        <v>40</v>
      </c>
      <c r="B44" s="4" t="s">
        <v>154</v>
      </c>
      <c r="C44" s="4" t="s">
        <v>153</v>
      </c>
      <c r="D44" s="4" t="s">
        <v>152</v>
      </c>
      <c r="E44" s="4">
        <v>600712</v>
      </c>
      <c r="F44" s="98">
        <v>49</v>
      </c>
      <c r="G44" s="4" t="s">
        <v>3</v>
      </c>
      <c r="H44" s="4" t="s">
        <v>2</v>
      </c>
      <c r="I44" s="4"/>
      <c r="J44" s="4" t="s">
        <v>1</v>
      </c>
      <c r="K44" s="6">
        <v>36768</v>
      </c>
      <c r="L44" s="4">
        <v>8769357502</v>
      </c>
      <c r="M44" s="4">
        <v>9829082234</v>
      </c>
      <c r="N44" s="4">
        <v>9460040118</v>
      </c>
      <c r="O44" s="24">
        <v>44849</v>
      </c>
      <c r="P44" s="11">
        <v>44849</v>
      </c>
      <c r="Q44" s="12" t="s">
        <v>318</v>
      </c>
      <c r="R44" s="63">
        <v>318671484437</v>
      </c>
      <c r="S44" s="77" t="s">
        <v>98</v>
      </c>
      <c r="T44" s="13" t="s">
        <v>527</v>
      </c>
      <c r="U44" s="13" t="s">
        <v>517</v>
      </c>
      <c r="V44" s="13" t="s">
        <v>478</v>
      </c>
      <c r="W44" s="13" t="s">
        <v>517</v>
      </c>
      <c r="X44" s="13" t="s">
        <v>720</v>
      </c>
      <c r="Y44" s="13" t="s">
        <v>655</v>
      </c>
      <c r="Z44" s="13" t="s">
        <v>654</v>
      </c>
      <c r="AA44" s="73">
        <f>1347/1900*100</f>
        <v>70.89473684210526</v>
      </c>
    </row>
    <row r="45" spans="1:27" x14ac:dyDescent="0.25">
      <c r="A45" s="98">
        <v>41</v>
      </c>
      <c r="B45" s="4" t="s">
        <v>285</v>
      </c>
      <c r="C45" s="4" t="s">
        <v>246</v>
      </c>
      <c r="D45" s="4" t="s">
        <v>284</v>
      </c>
      <c r="E45" s="4">
        <v>602114</v>
      </c>
      <c r="F45" s="98">
        <v>28</v>
      </c>
      <c r="G45" s="4" t="s">
        <v>3</v>
      </c>
      <c r="H45" s="4" t="s">
        <v>8</v>
      </c>
      <c r="I45" s="4"/>
      <c r="J45" s="4" t="s">
        <v>15</v>
      </c>
      <c r="K45" s="6">
        <v>37447</v>
      </c>
      <c r="L45" s="4">
        <v>9636538870</v>
      </c>
      <c r="M45" s="4">
        <v>9950537470</v>
      </c>
      <c r="N45" s="4">
        <v>8306553422</v>
      </c>
      <c r="O45" s="11">
        <v>44848</v>
      </c>
      <c r="P45" s="11">
        <v>44848</v>
      </c>
      <c r="Q45" s="12" t="s">
        <v>318</v>
      </c>
      <c r="R45" s="63">
        <v>751256032994</v>
      </c>
      <c r="S45" s="77" t="s">
        <v>98</v>
      </c>
      <c r="T45" s="13" t="s">
        <v>480</v>
      </c>
      <c r="U45" s="13" t="s">
        <v>478</v>
      </c>
      <c r="V45" s="13" t="s">
        <v>479</v>
      </c>
      <c r="W45" s="13" t="s">
        <v>534</v>
      </c>
      <c r="X45" s="13" t="s">
        <v>720</v>
      </c>
      <c r="Y45" s="13" t="s">
        <v>564</v>
      </c>
      <c r="Z45" s="13" t="s">
        <v>563</v>
      </c>
      <c r="AA45" s="73">
        <f>1397/1900*100</f>
        <v>73.526315789473685</v>
      </c>
    </row>
    <row r="46" spans="1:27" x14ac:dyDescent="0.25">
      <c r="A46" s="98">
        <v>42</v>
      </c>
      <c r="B46" s="4" t="s">
        <v>70</v>
      </c>
      <c r="C46" s="4" t="s">
        <v>69</v>
      </c>
      <c r="D46" s="4" t="s">
        <v>68</v>
      </c>
      <c r="E46" s="4">
        <v>603695</v>
      </c>
      <c r="F46" s="98">
        <v>13</v>
      </c>
      <c r="G46" s="4" t="s">
        <v>3</v>
      </c>
      <c r="H46" s="4" t="s">
        <v>8</v>
      </c>
      <c r="I46" s="4"/>
      <c r="J46" s="4" t="s">
        <v>7</v>
      </c>
      <c r="K46" s="6">
        <v>35838</v>
      </c>
      <c r="L46" s="4">
        <v>9530343444</v>
      </c>
      <c r="M46" s="4">
        <v>7822995555</v>
      </c>
      <c r="N46" s="4">
        <v>7023713433</v>
      </c>
      <c r="O46" s="24">
        <v>44846</v>
      </c>
      <c r="P46" s="11">
        <v>44846</v>
      </c>
      <c r="Q46" s="12" t="s">
        <v>318</v>
      </c>
      <c r="R46" s="63">
        <v>431617716025</v>
      </c>
      <c r="S46" s="77" t="s">
        <v>30</v>
      </c>
      <c r="T46" s="13" t="s">
        <v>489</v>
      </c>
      <c r="U46" s="13" t="s">
        <v>490</v>
      </c>
      <c r="V46" s="13" t="s">
        <v>484</v>
      </c>
      <c r="W46" s="13" t="s">
        <v>491</v>
      </c>
      <c r="X46" s="13" t="s">
        <v>492</v>
      </c>
      <c r="Y46" s="13" t="s">
        <v>493</v>
      </c>
      <c r="Z46" s="13" t="s">
        <v>494</v>
      </c>
      <c r="AA46" s="73">
        <f>1609/2025*100</f>
        <v>79.456790123456784</v>
      </c>
    </row>
    <row r="47" spans="1:27" x14ac:dyDescent="0.25">
      <c r="A47" s="98">
        <v>43</v>
      </c>
      <c r="B47" s="4" t="s">
        <v>52</v>
      </c>
      <c r="C47" s="4" t="s">
        <v>51</v>
      </c>
      <c r="D47" s="4" t="s">
        <v>50</v>
      </c>
      <c r="E47" s="4">
        <v>600191</v>
      </c>
      <c r="F47" s="61">
        <v>4</v>
      </c>
      <c r="G47" s="4" t="s">
        <v>3</v>
      </c>
      <c r="H47" s="4" t="s">
        <v>49</v>
      </c>
      <c r="I47" s="4"/>
      <c r="J47" s="4" t="s">
        <v>48</v>
      </c>
      <c r="K47" s="6">
        <v>37524</v>
      </c>
      <c r="L47" s="4">
        <v>7297003644</v>
      </c>
      <c r="M47" s="4">
        <v>9680266210</v>
      </c>
      <c r="N47" s="4">
        <v>9610270523</v>
      </c>
      <c r="O47" s="24">
        <v>44845</v>
      </c>
      <c r="P47" s="11">
        <v>44845</v>
      </c>
      <c r="Q47" s="12" t="s">
        <v>318</v>
      </c>
      <c r="R47" s="63">
        <v>236469034588</v>
      </c>
      <c r="S47" s="77" t="s">
        <v>30</v>
      </c>
      <c r="T47" s="13" t="s">
        <v>489</v>
      </c>
      <c r="U47" s="13" t="s">
        <v>490</v>
      </c>
      <c r="V47" s="13" t="s">
        <v>484</v>
      </c>
      <c r="W47" s="13" t="s">
        <v>491</v>
      </c>
      <c r="X47" s="13" t="s">
        <v>492</v>
      </c>
      <c r="Y47" s="13" t="s">
        <v>513</v>
      </c>
      <c r="Z47" s="13" t="s">
        <v>512</v>
      </c>
      <c r="AA47" s="73">
        <f>1684/2125*100</f>
        <v>79.247058823529414</v>
      </c>
    </row>
    <row r="48" spans="1:27" x14ac:dyDescent="0.25">
      <c r="A48" s="98">
        <v>44</v>
      </c>
      <c r="B48" s="4" t="s">
        <v>97</v>
      </c>
      <c r="C48" s="4" t="s">
        <v>96</v>
      </c>
      <c r="D48" s="4" t="s">
        <v>95</v>
      </c>
      <c r="E48" s="4">
        <v>830687</v>
      </c>
      <c r="F48" s="98">
        <v>70</v>
      </c>
      <c r="G48" s="4" t="s">
        <v>3</v>
      </c>
      <c r="H48" s="4" t="s">
        <v>17</v>
      </c>
      <c r="I48" s="4"/>
      <c r="J48" s="4" t="s">
        <v>15</v>
      </c>
      <c r="K48" s="6">
        <v>36821</v>
      </c>
      <c r="L48" s="4">
        <v>9982082063</v>
      </c>
      <c r="M48" s="4">
        <v>9414732063</v>
      </c>
      <c r="N48" s="4">
        <v>9079208464</v>
      </c>
      <c r="O48" s="24">
        <v>44851</v>
      </c>
      <c r="P48" s="11">
        <v>44851</v>
      </c>
      <c r="Q48" s="12" t="s">
        <v>318</v>
      </c>
      <c r="R48" s="63">
        <v>830443077561</v>
      </c>
      <c r="S48" s="77" t="s">
        <v>30</v>
      </c>
      <c r="T48" s="13" t="s">
        <v>483</v>
      </c>
      <c r="U48" s="13" t="s">
        <v>484</v>
      </c>
      <c r="V48" s="13" t="s">
        <v>485</v>
      </c>
      <c r="W48" s="13" t="s">
        <v>483</v>
      </c>
      <c r="X48" s="13" t="s">
        <v>485</v>
      </c>
      <c r="Y48" s="13" t="s">
        <v>701</v>
      </c>
      <c r="Z48" s="13" t="s">
        <v>700</v>
      </c>
      <c r="AA48" s="73">
        <f>1056/2025*100</f>
        <v>52.148148148148145</v>
      </c>
    </row>
    <row r="49" spans="1:30" x14ac:dyDescent="0.25">
      <c r="A49" s="98">
        <v>45</v>
      </c>
      <c r="B49" s="4" t="s">
        <v>424</v>
      </c>
      <c r="C49" s="4" t="s">
        <v>425</v>
      </c>
      <c r="D49" s="4" t="s">
        <v>426</v>
      </c>
      <c r="E49" s="4">
        <v>600094</v>
      </c>
      <c r="F49" s="98">
        <v>109</v>
      </c>
      <c r="G49" s="4" t="s">
        <v>3</v>
      </c>
      <c r="H49" s="4" t="s">
        <v>17</v>
      </c>
      <c r="I49" s="4"/>
      <c r="J49" s="4" t="s">
        <v>15</v>
      </c>
      <c r="K49" s="6">
        <v>37337</v>
      </c>
      <c r="L49" s="4">
        <v>8690870686</v>
      </c>
      <c r="M49" s="4">
        <v>9509580519</v>
      </c>
      <c r="N49" s="4" t="s">
        <v>674</v>
      </c>
      <c r="O49" s="24">
        <v>44874</v>
      </c>
      <c r="P49" s="11">
        <v>44874</v>
      </c>
      <c r="Q49" s="12" t="s">
        <v>455</v>
      </c>
      <c r="R49" s="63">
        <v>474509850815</v>
      </c>
      <c r="S49" s="77" t="s">
        <v>722</v>
      </c>
      <c r="T49" s="77" t="s">
        <v>722</v>
      </c>
      <c r="U49" s="77" t="s">
        <v>722</v>
      </c>
      <c r="V49" s="77" t="s">
        <v>722</v>
      </c>
      <c r="W49" s="12" t="s">
        <v>723</v>
      </c>
      <c r="X49" s="12" t="s">
        <v>724</v>
      </c>
      <c r="Y49" s="13" t="s">
        <v>659</v>
      </c>
      <c r="Z49" s="13" t="s">
        <v>607</v>
      </c>
      <c r="AA49" s="73">
        <f>1401/2100*100</f>
        <v>66.714285714285708</v>
      </c>
    </row>
    <row r="50" spans="1:30" x14ac:dyDescent="0.25">
      <c r="A50" s="98">
        <v>46</v>
      </c>
      <c r="B50" s="4" t="s">
        <v>391</v>
      </c>
      <c r="C50" s="4" t="s">
        <v>392</v>
      </c>
      <c r="D50" s="4" t="s">
        <v>393</v>
      </c>
      <c r="E50" s="4">
        <v>601816</v>
      </c>
      <c r="F50" s="98">
        <v>111</v>
      </c>
      <c r="G50" s="4" t="s">
        <v>3</v>
      </c>
      <c r="H50" s="4" t="s">
        <v>8</v>
      </c>
      <c r="I50" s="4"/>
      <c r="J50" s="4" t="s">
        <v>15</v>
      </c>
      <c r="K50" s="6">
        <v>36149</v>
      </c>
      <c r="L50" s="4">
        <v>7689865462</v>
      </c>
      <c r="M50" s="4" t="s">
        <v>674</v>
      </c>
      <c r="N50" s="4" t="s">
        <v>674</v>
      </c>
      <c r="O50" s="24">
        <v>44874</v>
      </c>
      <c r="P50" s="11">
        <v>44874</v>
      </c>
      <c r="Q50" s="12" t="s">
        <v>455</v>
      </c>
      <c r="R50" s="63">
        <v>365813267222</v>
      </c>
      <c r="S50" s="77" t="s">
        <v>30</v>
      </c>
      <c r="T50" s="13" t="s">
        <v>483</v>
      </c>
      <c r="U50" s="13" t="s">
        <v>484</v>
      </c>
      <c r="V50" s="13" t="s">
        <v>485</v>
      </c>
      <c r="W50" s="13" t="s">
        <v>485</v>
      </c>
      <c r="X50" s="13" t="s">
        <v>484</v>
      </c>
      <c r="Y50" s="13" t="s">
        <v>675</v>
      </c>
      <c r="Z50" s="64" t="s">
        <v>618</v>
      </c>
      <c r="AA50" s="73">
        <f>1678/2125*100</f>
        <v>78.964705882352931</v>
      </c>
    </row>
    <row r="51" spans="1:30" x14ac:dyDescent="0.25">
      <c r="A51" s="98">
        <v>47</v>
      </c>
      <c r="B51" s="4" t="s">
        <v>748</v>
      </c>
      <c r="C51" s="4" t="s">
        <v>738</v>
      </c>
      <c r="D51" s="4" t="s">
        <v>739</v>
      </c>
      <c r="E51" s="4">
        <v>577812</v>
      </c>
      <c r="F51" s="98">
        <v>120</v>
      </c>
      <c r="G51" s="4" t="s">
        <v>3</v>
      </c>
      <c r="H51" s="4" t="s">
        <v>8</v>
      </c>
      <c r="I51" s="4"/>
      <c r="J51" s="4" t="s">
        <v>15</v>
      </c>
      <c r="K51" s="6">
        <v>37130</v>
      </c>
      <c r="L51" s="4">
        <v>7425023892</v>
      </c>
      <c r="M51" s="97">
        <v>9929423892</v>
      </c>
      <c r="N51" s="4">
        <v>7073533892</v>
      </c>
      <c r="O51" s="24">
        <v>44902</v>
      </c>
      <c r="P51" s="11">
        <v>44902</v>
      </c>
      <c r="Q51" s="12" t="s">
        <v>455</v>
      </c>
      <c r="R51" s="62">
        <v>302794101033</v>
      </c>
      <c r="S51" s="4" t="s">
        <v>30</v>
      </c>
      <c r="T51" s="13" t="s">
        <v>483</v>
      </c>
      <c r="U51" s="13" t="s">
        <v>484</v>
      </c>
      <c r="V51" s="13" t="s">
        <v>485</v>
      </c>
      <c r="W51" s="13" t="s">
        <v>485</v>
      </c>
      <c r="X51" s="13" t="s">
        <v>483</v>
      </c>
      <c r="Y51" s="13" t="s">
        <v>746</v>
      </c>
      <c r="Z51" s="64" t="s">
        <v>747</v>
      </c>
      <c r="AA51" s="73"/>
    </row>
    <row r="52" spans="1:30" x14ac:dyDescent="0.25">
      <c r="A52" s="98">
        <v>48</v>
      </c>
      <c r="B52" s="4" t="s">
        <v>79</v>
      </c>
      <c r="C52" s="4" t="s">
        <v>78</v>
      </c>
      <c r="D52" s="4" t="s">
        <v>77</v>
      </c>
      <c r="E52" s="4">
        <v>601309</v>
      </c>
      <c r="F52" s="98">
        <v>18</v>
      </c>
      <c r="G52" s="4" t="s">
        <v>3</v>
      </c>
      <c r="H52" s="4" t="s">
        <v>2</v>
      </c>
      <c r="I52" s="4"/>
      <c r="J52" s="4" t="s">
        <v>15</v>
      </c>
      <c r="K52" s="6">
        <v>36693</v>
      </c>
      <c r="L52" s="4">
        <v>9929530242</v>
      </c>
      <c r="M52" s="4">
        <v>6378467969</v>
      </c>
      <c r="N52" s="4">
        <v>9079148132</v>
      </c>
      <c r="O52" s="24">
        <v>44847</v>
      </c>
      <c r="P52" s="11">
        <v>44847</v>
      </c>
      <c r="Q52" s="12" t="s">
        <v>318</v>
      </c>
      <c r="R52" s="62">
        <v>654708145253</v>
      </c>
      <c r="S52" s="78" t="s">
        <v>30</v>
      </c>
      <c r="T52" s="13" t="s">
        <v>483</v>
      </c>
      <c r="U52" s="13" t="s">
        <v>485</v>
      </c>
      <c r="V52" s="13" t="s">
        <v>484</v>
      </c>
      <c r="W52" s="13" t="s">
        <v>483</v>
      </c>
      <c r="X52" s="13" t="s">
        <v>485</v>
      </c>
      <c r="Y52" s="13" t="s">
        <v>470</v>
      </c>
      <c r="Z52" s="13" t="s">
        <v>471</v>
      </c>
      <c r="AA52" s="73">
        <f>1789/2125*100</f>
        <v>84.188235294117646</v>
      </c>
    </row>
    <row r="53" spans="1:30" x14ac:dyDescent="0.25">
      <c r="A53" s="98">
        <v>49</v>
      </c>
      <c r="B53" s="4" t="s">
        <v>278</v>
      </c>
      <c r="C53" s="4" t="s">
        <v>277</v>
      </c>
      <c r="D53" s="4" t="s">
        <v>140</v>
      </c>
      <c r="E53" s="4">
        <v>600946</v>
      </c>
      <c r="F53" s="98">
        <v>58</v>
      </c>
      <c r="G53" s="4" t="s">
        <v>3</v>
      </c>
      <c r="H53" s="4" t="s">
        <v>8</v>
      </c>
      <c r="I53" s="4"/>
      <c r="J53" s="4" t="s">
        <v>15</v>
      </c>
      <c r="K53" s="6">
        <v>36692</v>
      </c>
      <c r="L53" s="4">
        <v>9602864264</v>
      </c>
      <c r="M53" s="4">
        <v>8769938460</v>
      </c>
      <c r="N53" s="4">
        <v>7850880581</v>
      </c>
      <c r="O53" s="11">
        <v>44849</v>
      </c>
      <c r="P53" s="11">
        <v>44849</v>
      </c>
      <c r="Q53" s="12" t="s">
        <v>318</v>
      </c>
      <c r="R53" s="63">
        <v>272868487689</v>
      </c>
      <c r="S53" s="77" t="s">
        <v>98</v>
      </c>
      <c r="T53" s="13" t="s">
        <v>555</v>
      </c>
      <c r="U53" s="13" t="s">
        <v>500</v>
      </c>
      <c r="V53" s="13" t="s">
        <v>479</v>
      </c>
      <c r="W53" s="13" t="s">
        <v>555</v>
      </c>
      <c r="X53" s="13" t="s">
        <v>720</v>
      </c>
      <c r="Y53" s="13" t="s">
        <v>695</v>
      </c>
      <c r="Z53" s="13" t="s">
        <v>570</v>
      </c>
      <c r="AA53" s="73">
        <f>1341/1900*100</f>
        <v>70.578947368421055</v>
      </c>
    </row>
    <row r="54" spans="1:30" x14ac:dyDescent="0.25">
      <c r="A54" s="98">
        <v>50</v>
      </c>
      <c r="B54" s="4" t="s">
        <v>209</v>
      </c>
      <c r="C54" s="4" t="s">
        <v>208</v>
      </c>
      <c r="D54" s="4" t="s">
        <v>207</v>
      </c>
      <c r="E54" s="4">
        <v>600071</v>
      </c>
      <c r="F54" s="98">
        <v>79</v>
      </c>
      <c r="G54" s="4" t="s">
        <v>3</v>
      </c>
      <c r="H54" s="4" t="s">
        <v>8</v>
      </c>
      <c r="I54" s="4"/>
      <c r="J54" s="4" t="s">
        <v>7</v>
      </c>
      <c r="K54" s="6">
        <v>36342</v>
      </c>
      <c r="L54" s="4">
        <v>9057269947</v>
      </c>
      <c r="M54" s="4">
        <v>7891952838</v>
      </c>
      <c r="N54" s="4">
        <v>6350096765</v>
      </c>
      <c r="O54" s="24">
        <v>44854</v>
      </c>
      <c r="P54" s="11">
        <v>44854</v>
      </c>
      <c r="Q54" s="12" t="s">
        <v>318</v>
      </c>
      <c r="R54" s="63">
        <v>769088277840</v>
      </c>
      <c r="S54" s="77" t="s">
        <v>98</v>
      </c>
      <c r="T54" s="13" t="s">
        <v>480</v>
      </c>
      <c r="U54" s="13" t="s">
        <v>479</v>
      </c>
      <c r="V54" s="13" t="s">
        <v>555</v>
      </c>
      <c r="W54" s="13" t="s">
        <v>534</v>
      </c>
      <c r="X54" s="13" t="s">
        <v>555</v>
      </c>
      <c r="Y54" s="13" t="s">
        <v>694</v>
      </c>
      <c r="Z54" s="13" t="s">
        <v>594</v>
      </c>
      <c r="AA54" s="73">
        <f>916/1900*100</f>
        <v>48.210526315789473</v>
      </c>
    </row>
    <row r="55" spans="1:30" x14ac:dyDescent="0.25">
      <c r="A55" s="98">
        <v>51</v>
      </c>
      <c r="B55" s="4" t="s">
        <v>139</v>
      </c>
      <c r="C55" s="4" t="s">
        <v>138</v>
      </c>
      <c r="D55" s="4" t="s">
        <v>137</v>
      </c>
      <c r="E55" s="4">
        <v>578413</v>
      </c>
      <c r="F55" s="98">
        <v>81</v>
      </c>
      <c r="G55" s="4" t="s">
        <v>3</v>
      </c>
      <c r="H55" s="4" t="s">
        <v>49</v>
      </c>
      <c r="I55" s="4"/>
      <c r="J55" s="4" t="s">
        <v>48</v>
      </c>
      <c r="K55" s="6">
        <v>36781</v>
      </c>
      <c r="L55" s="4">
        <v>9664422951</v>
      </c>
      <c r="M55" s="4">
        <v>9667034366</v>
      </c>
      <c r="N55" s="4">
        <v>7820966301</v>
      </c>
      <c r="O55" s="24">
        <v>44855</v>
      </c>
      <c r="P55" s="11">
        <v>44855</v>
      </c>
      <c r="Q55" s="12" t="s">
        <v>318</v>
      </c>
      <c r="R55" s="63">
        <v>268284810309</v>
      </c>
      <c r="S55" s="77" t="s">
        <v>98</v>
      </c>
      <c r="T55" s="13" t="s">
        <v>591</v>
      </c>
      <c r="U55" s="13" t="s">
        <v>592</v>
      </c>
      <c r="V55" s="13" t="s">
        <v>496</v>
      </c>
      <c r="W55" s="13" t="s">
        <v>479</v>
      </c>
      <c r="X55" s="13" t="s">
        <v>720</v>
      </c>
      <c r="Y55" s="13" t="s">
        <v>728</v>
      </c>
      <c r="Z55" s="13" t="s">
        <v>686</v>
      </c>
      <c r="AA55" s="73">
        <f>1103/1800*100</f>
        <v>61.277777777777779</v>
      </c>
    </row>
    <row r="56" spans="1:30" x14ac:dyDescent="0.25">
      <c r="A56" s="98">
        <v>52</v>
      </c>
      <c r="B56" s="4" t="s">
        <v>29</v>
      </c>
      <c r="C56" s="4" t="s">
        <v>28</v>
      </c>
      <c r="D56" s="4" t="s">
        <v>27</v>
      </c>
      <c r="E56" s="4">
        <v>601722</v>
      </c>
      <c r="F56" s="98">
        <v>19</v>
      </c>
      <c r="G56" s="4" t="s">
        <v>3</v>
      </c>
      <c r="H56" s="4" t="s">
        <v>2</v>
      </c>
      <c r="I56" s="4"/>
      <c r="J56" s="4" t="s">
        <v>15</v>
      </c>
      <c r="K56" s="6">
        <v>37433</v>
      </c>
      <c r="L56" s="4">
        <v>7976045480</v>
      </c>
      <c r="M56" s="4">
        <v>7737905966</v>
      </c>
      <c r="N56" s="4">
        <v>9982905966</v>
      </c>
      <c r="O56" s="24">
        <v>44847</v>
      </c>
      <c r="P56" s="11">
        <v>44847</v>
      </c>
      <c r="Q56" s="12" t="s">
        <v>318</v>
      </c>
      <c r="R56" s="63">
        <v>841447306724</v>
      </c>
      <c r="S56" s="77" t="s">
        <v>722</v>
      </c>
      <c r="T56" s="77" t="s">
        <v>722</v>
      </c>
      <c r="U56" s="77" t="s">
        <v>722</v>
      </c>
      <c r="V56" s="77" t="s">
        <v>722</v>
      </c>
      <c r="W56" s="12" t="s">
        <v>723</v>
      </c>
      <c r="X56" s="12" t="s">
        <v>724</v>
      </c>
      <c r="Y56" s="13" t="s">
        <v>468</v>
      </c>
      <c r="Z56" s="13" t="s">
        <v>472</v>
      </c>
      <c r="AA56" s="73">
        <f>1636/2100*100</f>
        <v>77.904761904761912</v>
      </c>
    </row>
    <row r="57" spans="1:30" x14ac:dyDescent="0.25">
      <c r="A57" s="98">
        <v>53</v>
      </c>
      <c r="B57" s="4" t="s">
        <v>217</v>
      </c>
      <c r="C57" s="4" t="s">
        <v>216</v>
      </c>
      <c r="D57" s="4" t="s">
        <v>215</v>
      </c>
      <c r="E57" s="4">
        <v>577934</v>
      </c>
      <c r="F57" s="98">
        <v>29</v>
      </c>
      <c r="G57" s="4" t="s">
        <v>3</v>
      </c>
      <c r="H57" s="4" t="s">
        <v>8</v>
      </c>
      <c r="I57" s="4"/>
      <c r="J57" s="4" t="s">
        <v>7</v>
      </c>
      <c r="K57" s="6">
        <v>36228</v>
      </c>
      <c r="L57" s="4">
        <v>9829474875</v>
      </c>
      <c r="M57" s="4">
        <v>8003956850</v>
      </c>
      <c r="N57" s="4">
        <v>6378701874</v>
      </c>
      <c r="O57" s="24">
        <v>44848</v>
      </c>
      <c r="P57" s="11">
        <v>44848</v>
      </c>
      <c r="Q57" s="12" t="s">
        <v>318</v>
      </c>
      <c r="R57" s="63">
        <v>696235100174</v>
      </c>
      <c r="S57" s="77" t="s">
        <v>98</v>
      </c>
      <c r="T57" s="13" t="s">
        <v>534</v>
      </c>
      <c r="U57" s="13" t="s">
        <v>495</v>
      </c>
      <c r="V57" s="13" t="s">
        <v>479</v>
      </c>
      <c r="W57" s="13" t="s">
        <v>534</v>
      </c>
      <c r="X57" s="13" t="s">
        <v>720</v>
      </c>
      <c r="Y57" s="13" t="s">
        <v>535</v>
      </c>
      <c r="Z57" s="13" t="s">
        <v>536</v>
      </c>
      <c r="AA57" s="73">
        <f>827/1800*100</f>
        <v>45.944444444444443</v>
      </c>
    </row>
    <row r="58" spans="1:30" x14ac:dyDescent="0.25">
      <c r="A58" s="98">
        <v>54</v>
      </c>
      <c r="B58" s="4" t="s">
        <v>148</v>
      </c>
      <c r="C58" s="4" t="s">
        <v>147</v>
      </c>
      <c r="D58" s="4" t="s">
        <v>146</v>
      </c>
      <c r="E58" s="4">
        <v>603396</v>
      </c>
      <c r="F58" s="98">
        <v>6</v>
      </c>
      <c r="G58" s="4" t="s">
        <v>3</v>
      </c>
      <c r="H58" s="4" t="s">
        <v>2</v>
      </c>
      <c r="I58" s="4"/>
      <c r="J58" s="4" t="s">
        <v>1</v>
      </c>
      <c r="K58" s="6">
        <v>37398</v>
      </c>
      <c r="L58" s="4">
        <v>7014508394</v>
      </c>
      <c r="M58" s="4">
        <v>9636555221</v>
      </c>
      <c r="N58" s="4">
        <v>7665760519</v>
      </c>
      <c r="O58" s="24">
        <v>44846</v>
      </c>
      <c r="P58" s="11">
        <v>44846</v>
      </c>
      <c r="Q58" s="12" t="s">
        <v>318</v>
      </c>
      <c r="R58" s="63">
        <v>361252586030</v>
      </c>
      <c r="S58" s="77" t="s">
        <v>98</v>
      </c>
      <c r="T58" s="13" t="s">
        <v>480</v>
      </c>
      <c r="U58" s="13" t="s">
        <v>478</v>
      </c>
      <c r="V58" s="13" t="s">
        <v>496</v>
      </c>
      <c r="W58" s="13" t="s">
        <v>534</v>
      </c>
      <c r="X58" s="13" t="s">
        <v>720</v>
      </c>
      <c r="Y58" s="13" t="s">
        <v>511</v>
      </c>
      <c r="Z58" s="13" t="s">
        <v>510</v>
      </c>
      <c r="AA58" s="73">
        <f>1226/1900*100</f>
        <v>64.526315789473685</v>
      </c>
    </row>
    <row r="59" spans="1:30" x14ac:dyDescent="0.25">
      <c r="A59" s="98">
        <v>55</v>
      </c>
      <c r="B59" s="4" t="s">
        <v>235</v>
      </c>
      <c r="C59" s="4" t="s">
        <v>234</v>
      </c>
      <c r="D59" s="4" t="s">
        <v>233</v>
      </c>
      <c r="E59" s="4">
        <v>602168</v>
      </c>
      <c r="F59" s="98">
        <v>33</v>
      </c>
      <c r="G59" s="4" t="s">
        <v>3</v>
      </c>
      <c r="H59" s="4" t="s">
        <v>17</v>
      </c>
      <c r="I59" s="4" t="s">
        <v>16</v>
      </c>
      <c r="J59" s="4" t="s">
        <v>15</v>
      </c>
      <c r="K59" s="6">
        <v>34554</v>
      </c>
      <c r="L59" s="4">
        <v>9024214198</v>
      </c>
      <c r="M59" s="4">
        <v>7375081994</v>
      </c>
      <c r="N59" s="4">
        <v>9413200640</v>
      </c>
      <c r="O59" s="24">
        <v>44848</v>
      </c>
      <c r="P59" s="11">
        <v>44848</v>
      </c>
      <c r="Q59" s="12" t="s">
        <v>318</v>
      </c>
      <c r="R59" s="63">
        <v>290278290421</v>
      </c>
      <c r="S59" s="77" t="s">
        <v>98</v>
      </c>
      <c r="T59" s="13" t="s">
        <v>480</v>
      </c>
      <c r="U59" s="13" t="s">
        <v>527</v>
      </c>
      <c r="V59" s="13" t="s">
        <v>479</v>
      </c>
      <c r="W59" s="13" t="s">
        <v>534</v>
      </c>
      <c r="X59" s="13" t="s">
        <v>720</v>
      </c>
      <c r="Y59" s="13" t="s">
        <v>528</v>
      </c>
      <c r="Z59" s="13" t="s">
        <v>529</v>
      </c>
      <c r="AA59" s="73">
        <f>877/1900*100</f>
        <v>46.157894736842103</v>
      </c>
    </row>
    <row r="60" spans="1:30" x14ac:dyDescent="0.25">
      <c r="A60" s="98">
        <v>56</v>
      </c>
      <c r="B60" s="4" t="s">
        <v>142</v>
      </c>
      <c r="C60" s="4" t="s">
        <v>141</v>
      </c>
      <c r="D60" s="4" t="s">
        <v>140</v>
      </c>
      <c r="E60" s="4">
        <v>574872</v>
      </c>
      <c r="F60" s="98">
        <v>35</v>
      </c>
      <c r="G60" s="4" t="s">
        <v>3</v>
      </c>
      <c r="H60" s="4" t="s">
        <v>49</v>
      </c>
      <c r="I60" s="4"/>
      <c r="J60" s="4" t="s">
        <v>48</v>
      </c>
      <c r="K60" s="6">
        <v>36948</v>
      </c>
      <c r="L60" s="4">
        <v>7300309153</v>
      </c>
      <c r="M60" s="4">
        <v>9799047734</v>
      </c>
      <c r="N60" s="4">
        <v>7878640431</v>
      </c>
      <c r="O60" s="24">
        <v>44848</v>
      </c>
      <c r="P60" s="11">
        <v>44848</v>
      </c>
      <c r="Q60" s="12" t="s">
        <v>318</v>
      </c>
      <c r="R60" s="63">
        <v>328258355782</v>
      </c>
      <c r="S60" s="77" t="s">
        <v>98</v>
      </c>
      <c r="T60" s="13" t="s">
        <v>480</v>
      </c>
      <c r="U60" s="13" t="s">
        <v>478</v>
      </c>
      <c r="V60" s="13" t="s">
        <v>500</v>
      </c>
      <c r="W60" s="13" t="s">
        <v>534</v>
      </c>
      <c r="X60" s="13" t="s">
        <v>720</v>
      </c>
      <c r="Y60" s="13" t="s">
        <v>526</v>
      </c>
      <c r="Z60" s="12" t="s">
        <v>715</v>
      </c>
      <c r="AA60" s="73">
        <f>957/1900*100</f>
        <v>50.368421052631575</v>
      </c>
    </row>
    <row r="61" spans="1:30" x14ac:dyDescent="0.25">
      <c r="A61" s="98">
        <v>57</v>
      </c>
      <c r="B61" s="4" t="s">
        <v>11</v>
      </c>
      <c r="C61" s="4" t="s">
        <v>10</v>
      </c>
      <c r="D61" s="4" t="s">
        <v>9</v>
      </c>
      <c r="E61" s="4">
        <v>825541</v>
      </c>
      <c r="F61" s="98">
        <v>67</v>
      </c>
      <c r="G61" s="4" t="s">
        <v>3</v>
      </c>
      <c r="H61" s="4" t="s">
        <v>8</v>
      </c>
      <c r="I61" s="4"/>
      <c r="J61" s="4" t="s">
        <v>7</v>
      </c>
      <c r="K61" s="6">
        <v>35985</v>
      </c>
      <c r="L61" s="4">
        <v>7412881060</v>
      </c>
      <c r="M61" s="4">
        <v>9829773631</v>
      </c>
      <c r="N61" s="4">
        <v>7014699410</v>
      </c>
      <c r="O61" s="24">
        <v>44851</v>
      </c>
      <c r="P61" s="11">
        <v>44851</v>
      </c>
      <c r="Q61" s="12" t="s">
        <v>318</v>
      </c>
      <c r="R61" s="63">
        <v>754471656820</v>
      </c>
      <c r="S61" s="77" t="s">
        <v>722</v>
      </c>
      <c r="T61" s="77" t="s">
        <v>722</v>
      </c>
      <c r="U61" s="77" t="s">
        <v>722</v>
      </c>
      <c r="V61" s="77" t="s">
        <v>722</v>
      </c>
      <c r="W61" s="12" t="s">
        <v>723</v>
      </c>
      <c r="X61" s="12" t="s">
        <v>724</v>
      </c>
      <c r="Y61" s="13" t="s">
        <v>697</v>
      </c>
      <c r="Z61" s="13" t="s">
        <v>580</v>
      </c>
      <c r="AA61" s="73">
        <f>1204/2100*100</f>
        <v>57.333333333333336</v>
      </c>
      <c r="AD61">
        <f>282+258+376</f>
        <v>916</v>
      </c>
    </row>
    <row r="62" spans="1:30" x14ac:dyDescent="0.25">
      <c r="A62" s="98">
        <v>58</v>
      </c>
      <c r="B62" s="4" t="s">
        <v>276</v>
      </c>
      <c r="C62" s="4" t="s">
        <v>275</v>
      </c>
      <c r="D62" s="4" t="s">
        <v>274</v>
      </c>
      <c r="E62" s="4">
        <v>601139</v>
      </c>
      <c r="F62" s="98">
        <v>77</v>
      </c>
      <c r="G62" s="4" t="s">
        <v>3</v>
      </c>
      <c r="H62" s="4" t="s">
        <v>17</v>
      </c>
      <c r="I62" s="4"/>
      <c r="J62" s="4" t="s">
        <v>15</v>
      </c>
      <c r="K62" s="6">
        <v>33667</v>
      </c>
      <c r="L62" s="4">
        <v>7357111547</v>
      </c>
      <c r="M62" s="4">
        <v>9829774165</v>
      </c>
      <c r="N62" s="4">
        <v>9784494757</v>
      </c>
      <c r="O62" s="11">
        <v>44853</v>
      </c>
      <c r="P62" s="11">
        <v>44853</v>
      </c>
      <c r="Q62" s="12" t="s">
        <v>318</v>
      </c>
      <c r="R62" s="63">
        <v>555715909557</v>
      </c>
      <c r="S62" s="77" t="s">
        <v>98</v>
      </c>
      <c r="T62" s="13" t="s">
        <v>517</v>
      </c>
      <c r="U62" s="13" t="s">
        <v>478</v>
      </c>
      <c r="V62" s="13" t="s">
        <v>479</v>
      </c>
      <c r="W62" s="13" t="s">
        <v>517</v>
      </c>
      <c r="X62" s="13" t="s">
        <v>720</v>
      </c>
      <c r="Y62" s="13" t="s">
        <v>692</v>
      </c>
      <c r="Z62" s="13" t="s">
        <v>596</v>
      </c>
      <c r="AA62" s="73">
        <f>989/1900*100</f>
        <v>52.05263157894737</v>
      </c>
    </row>
    <row r="63" spans="1:30" x14ac:dyDescent="0.25">
      <c r="A63" s="98">
        <v>59</v>
      </c>
      <c r="B63" s="4" t="s">
        <v>113</v>
      </c>
      <c r="C63" s="4" t="s">
        <v>112</v>
      </c>
      <c r="D63" s="4" t="s">
        <v>111</v>
      </c>
      <c r="E63" s="4">
        <v>735469</v>
      </c>
      <c r="F63" s="98">
        <v>56</v>
      </c>
      <c r="G63" s="4" t="s">
        <v>3</v>
      </c>
      <c r="H63" s="4" t="s">
        <v>49</v>
      </c>
      <c r="I63" s="4"/>
      <c r="J63" s="4" t="s">
        <v>48</v>
      </c>
      <c r="K63" s="6">
        <v>36114</v>
      </c>
      <c r="L63" s="4">
        <v>8875615175</v>
      </c>
      <c r="M63" s="4">
        <v>9887088491</v>
      </c>
      <c r="N63" s="4">
        <v>9166887221</v>
      </c>
      <c r="O63" s="24">
        <v>44849</v>
      </c>
      <c r="P63" s="11">
        <v>44849</v>
      </c>
      <c r="Q63" s="12" t="s">
        <v>318</v>
      </c>
      <c r="R63" s="63">
        <v>342925348848</v>
      </c>
      <c r="S63" s="77" t="s">
        <v>98</v>
      </c>
      <c r="T63" s="13" t="s">
        <v>480</v>
      </c>
      <c r="U63" s="13" t="s">
        <v>495</v>
      </c>
      <c r="V63" s="13" t="s">
        <v>478</v>
      </c>
      <c r="W63" s="13" t="s">
        <v>534</v>
      </c>
      <c r="X63" s="13" t="s">
        <v>720</v>
      </c>
      <c r="Y63" s="13" t="s">
        <v>677</v>
      </c>
      <c r="Z63" s="13" t="s">
        <v>572</v>
      </c>
      <c r="AA63" s="73">
        <f>907/1800*100</f>
        <v>50.388888888888893</v>
      </c>
    </row>
    <row r="64" spans="1:30" x14ac:dyDescent="0.25">
      <c r="A64" s="98">
        <v>60</v>
      </c>
      <c r="B64" s="4" t="s">
        <v>280</v>
      </c>
      <c r="C64" s="4" t="s">
        <v>275</v>
      </c>
      <c r="D64" s="4" t="s">
        <v>279</v>
      </c>
      <c r="E64" s="4">
        <v>602477</v>
      </c>
      <c r="F64" s="98">
        <v>75</v>
      </c>
      <c r="G64" s="4" t="s">
        <v>3</v>
      </c>
      <c r="H64" s="4" t="s">
        <v>49</v>
      </c>
      <c r="I64" s="4"/>
      <c r="J64" s="4" t="s">
        <v>15</v>
      </c>
      <c r="K64" s="6">
        <v>36255</v>
      </c>
      <c r="L64" s="4">
        <v>9649203023</v>
      </c>
      <c r="M64" s="4">
        <v>9928501329</v>
      </c>
      <c r="N64" s="4">
        <v>9983261188</v>
      </c>
      <c r="O64" s="11">
        <v>44852</v>
      </c>
      <c r="P64" s="11">
        <v>44852</v>
      </c>
      <c r="Q64" s="12" t="s">
        <v>318</v>
      </c>
      <c r="R64" s="63">
        <v>434602444915</v>
      </c>
      <c r="S64" s="77" t="s">
        <v>98</v>
      </c>
      <c r="T64" s="13" t="s">
        <v>480</v>
      </c>
      <c r="U64" s="13" t="s">
        <v>478</v>
      </c>
      <c r="V64" s="13" t="s">
        <v>479</v>
      </c>
      <c r="W64" s="13" t="s">
        <v>534</v>
      </c>
      <c r="X64" s="13" t="s">
        <v>720</v>
      </c>
      <c r="Y64" s="13" t="s">
        <v>690</v>
      </c>
      <c r="Z64" s="13" t="s">
        <v>598</v>
      </c>
      <c r="AA64" s="73">
        <f>1209/1900*100</f>
        <v>63.631578947368418</v>
      </c>
    </row>
    <row r="65" spans="1:27" x14ac:dyDescent="0.25">
      <c r="A65" s="98">
        <v>61</v>
      </c>
      <c r="B65" s="4" t="s">
        <v>76</v>
      </c>
      <c r="C65" s="4" t="s">
        <v>75</v>
      </c>
      <c r="D65" s="4" t="s">
        <v>74</v>
      </c>
      <c r="E65" s="4">
        <v>868335</v>
      </c>
      <c r="F65" s="98">
        <v>14</v>
      </c>
      <c r="G65" s="4" t="s">
        <v>3</v>
      </c>
      <c r="H65" s="4" t="s">
        <v>17</v>
      </c>
      <c r="I65" s="4"/>
      <c r="J65" s="4" t="s">
        <v>15</v>
      </c>
      <c r="K65" s="6">
        <v>37632</v>
      </c>
      <c r="L65" s="4">
        <v>9352787279</v>
      </c>
      <c r="M65" s="4">
        <v>9414194320</v>
      </c>
      <c r="N65" s="4">
        <v>9460334701</v>
      </c>
      <c r="O65" s="24">
        <v>44847</v>
      </c>
      <c r="P65" s="11">
        <v>44847</v>
      </c>
      <c r="Q65" s="12" t="s">
        <v>318</v>
      </c>
      <c r="R65" s="63">
        <v>926129866061</v>
      </c>
      <c r="S65" s="77" t="s">
        <v>30</v>
      </c>
      <c r="T65" s="13" t="s">
        <v>483</v>
      </c>
      <c r="U65" s="13" t="s">
        <v>485</v>
      </c>
      <c r="V65" s="13" t="s">
        <v>484</v>
      </c>
      <c r="W65" s="13" t="s">
        <v>485</v>
      </c>
      <c r="X65" s="13" t="s">
        <v>486</v>
      </c>
      <c r="Y65" s="13" t="s">
        <v>487</v>
      </c>
      <c r="Z65" s="13" t="s">
        <v>488</v>
      </c>
      <c r="AA65" s="73">
        <f>1892/2125*100</f>
        <v>89.035294117647055</v>
      </c>
    </row>
    <row r="66" spans="1:27" x14ac:dyDescent="0.25">
      <c r="A66" s="98">
        <v>62</v>
      </c>
      <c r="B66" s="4" t="s">
        <v>355</v>
      </c>
      <c r="C66" s="4" t="s">
        <v>356</v>
      </c>
      <c r="D66" s="4" t="s">
        <v>357</v>
      </c>
      <c r="E66" s="4">
        <v>603785</v>
      </c>
      <c r="F66" s="98">
        <v>99</v>
      </c>
      <c r="G66" s="4" t="s">
        <v>3</v>
      </c>
      <c r="H66" s="4" t="s">
        <v>8</v>
      </c>
      <c r="I66" s="4"/>
      <c r="J66" s="4" t="s">
        <v>7</v>
      </c>
      <c r="K66" s="6">
        <v>36550</v>
      </c>
      <c r="L66" s="4">
        <v>8385064001</v>
      </c>
      <c r="M66" s="4">
        <v>6377991413</v>
      </c>
      <c r="N66" s="4">
        <v>8769866025</v>
      </c>
      <c r="O66" s="24">
        <v>44872</v>
      </c>
      <c r="P66" s="11">
        <v>44872</v>
      </c>
      <c r="Q66" s="12" t="s">
        <v>455</v>
      </c>
      <c r="R66" s="63">
        <v>479552129362</v>
      </c>
      <c r="S66" s="77" t="s">
        <v>98</v>
      </c>
      <c r="T66" s="13" t="s">
        <v>480</v>
      </c>
      <c r="U66" s="13" t="s">
        <v>478</v>
      </c>
      <c r="V66" s="13" t="s">
        <v>479</v>
      </c>
      <c r="W66" s="13" t="s">
        <v>534</v>
      </c>
      <c r="X66" s="13" t="s">
        <v>720</v>
      </c>
      <c r="Y66" s="13" t="s">
        <v>645</v>
      </c>
      <c r="Z66" s="13" t="s">
        <v>510</v>
      </c>
      <c r="AA66" s="73">
        <f>1226/1900*100</f>
        <v>64.526315789473685</v>
      </c>
    </row>
    <row r="67" spans="1:27" x14ac:dyDescent="0.25">
      <c r="A67" s="98">
        <v>63</v>
      </c>
      <c r="B67" s="4" t="s">
        <v>230</v>
      </c>
      <c r="C67" s="4" t="s">
        <v>229</v>
      </c>
      <c r="D67" s="4" t="s">
        <v>228</v>
      </c>
      <c r="E67" s="4">
        <v>600517</v>
      </c>
      <c r="F67" s="98">
        <v>17</v>
      </c>
      <c r="G67" s="4" t="s">
        <v>3</v>
      </c>
      <c r="H67" s="4" t="s">
        <v>8</v>
      </c>
      <c r="I67" s="4"/>
      <c r="J67" s="4" t="s">
        <v>15</v>
      </c>
      <c r="K67" s="6">
        <v>37631</v>
      </c>
      <c r="L67" s="4">
        <v>9672037480</v>
      </c>
      <c r="M67" s="4">
        <v>6367994747</v>
      </c>
      <c r="N67" s="4" t="s">
        <v>674</v>
      </c>
      <c r="O67" s="24">
        <v>44847</v>
      </c>
      <c r="P67" s="11">
        <v>44847</v>
      </c>
      <c r="Q67" s="12" t="s">
        <v>318</v>
      </c>
      <c r="R67" s="63">
        <v>615683340014</v>
      </c>
      <c r="S67" s="77" t="s">
        <v>98</v>
      </c>
      <c r="T67" s="13" t="s">
        <v>458</v>
      </c>
      <c r="U67" s="13" t="s">
        <v>459</v>
      </c>
      <c r="V67" s="13" t="s">
        <v>479</v>
      </c>
      <c r="W67" s="13" t="s">
        <v>534</v>
      </c>
      <c r="X67" s="13" t="s">
        <v>720</v>
      </c>
      <c r="Y67" s="13" t="s">
        <v>476</v>
      </c>
      <c r="Z67" s="13" t="s">
        <v>477</v>
      </c>
      <c r="AA67" s="73">
        <f>1094/1900*100</f>
        <v>57.578947368421055</v>
      </c>
    </row>
    <row r="68" spans="1:27" x14ac:dyDescent="0.25">
      <c r="A68" s="98">
        <v>64</v>
      </c>
      <c r="B68" s="4" t="s">
        <v>179</v>
      </c>
      <c r="C68" s="4" t="s">
        <v>178</v>
      </c>
      <c r="D68" s="4" t="s">
        <v>177</v>
      </c>
      <c r="E68" s="4">
        <v>600510</v>
      </c>
      <c r="F68" s="61">
        <v>1</v>
      </c>
      <c r="G68" s="4" t="s">
        <v>3</v>
      </c>
      <c r="H68" s="4" t="s">
        <v>2</v>
      </c>
      <c r="I68" s="4"/>
      <c r="J68" s="4" t="s">
        <v>1</v>
      </c>
      <c r="K68" s="6">
        <v>38211</v>
      </c>
      <c r="L68" s="4">
        <v>9828770632</v>
      </c>
      <c r="M68" s="4">
        <v>8003131592</v>
      </c>
      <c r="N68" s="4">
        <v>8209378740</v>
      </c>
      <c r="O68" s="24">
        <v>44844</v>
      </c>
      <c r="P68" s="11">
        <v>44844</v>
      </c>
      <c r="Q68" s="12" t="s">
        <v>318</v>
      </c>
      <c r="R68" s="63">
        <v>880844949844</v>
      </c>
      <c r="S68" s="77" t="s">
        <v>98</v>
      </c>
      <c r="T68" s="13" t="s">
        <v>517</v>
      </c>
      <c r="U68" s="13" t="s">
        <v>500</v>
      </c>
      <c r="V68" s="13" t="s">
        <v>478</v>
      </c>
      <c r="W68" s="13" t="s">
        <v>517</v>
      </c>
      <c r="X68" s="13" t="s">
        <v>720</v>
      </c>
      <c r="Y68" s="13" t="s">
        <v>549</v>
      </c>
      <c r="Z68" s="13" t="s">
        <v>550</v>
      </c>
      <c r="AA68" s="73">
        <f>1276/1900*100</f>
        <v>67.15789473684211</v>
      </c>
    </row>
    <row r="69" spans="1:27" x14ac:dyDescent="0.25">
      <c r="A69" s="98">
        <v>65</v>
      </c>
      <c r="B69" s="4" t="s">
        <v>227</v>
      </c>
      <c r="C69" s="4" t="s">
        <v>226</v>
      </c>
      <c r="D69" s="4" t="s">
        <v>225</v>
      </c>
      <c r="E69" s="4">
        <v>600894</v>
      </c>
      <c r="F69" s="98">
        <v>78</v>
      </c>
      <c r="G69" s="4" t="s">
        <v>3</v>
      </c>
      <c r="H69" s="4" t="s">
        <v>49</v>
      </c>
      <c r="I69" s="4"/>
      <c r="J69" s="4" t="s">
        <v>15</v>
      </c>
      <c r="K69" s="6">
        <v>36047</v>
      </c>
      <c r="L69" s="4">
        <v>8000544587</v>
      </c>
      <c r="M69" s="86">
        <v>998920440</v>
      </c>
      <c r="N69" s="4">
        <v>9983207023</v>
      </c>
      <c r="O69" s="24">
        <v>44854</v>
      </c>
      <c r="P69" s="11">
        <v>44854</v>
      </c>
      <c r="Q69" s="12" t="s">
        <v>318</v>
      </c>
      <c r="R69" s="63">
        <v>256481513458</v>
      </c>
      <c r="S69" s="77" t="s">
        <v>98</v>
      </c>
      <c r="T69" s="13" t="s">
        <v>478</v>
      </c>
      <c r="U69" s="13" t="s">
        <v>479</v>
      </c>
      <c r="V69" s="13" t="s">
        <v>555</v>
      </c>
      <c r="W69" s="13" t="s">
        <v>555</v>
      </c>
      <c r="X69" s="13" t="s">
        <v>720</v>
      </c>
      <c r="Y69" s="13" t="s">
        <v>693</v>
      </c>
      <c r="Z69" s="13" t="s">
        <v>595</v>
      </c>
      <c r="AA69" s="73">
        <f>1032/1900*100</f>
        <v>54.315789473684205</v>
      </c>
    </row>
    <row r="70" spans="1:27" x14ac:dyDescent="0.25">
      <c r="A70" s="98">
        <v>66</v>
      </c>
      <c r="B70" s="4" t="s">
        <v>6</v>
      </c>
      <c r="C70" s="4" t="s">
        <v>5</v>
      </c>
      <c r="D70" s="4" t="s">
        <v>4</v>
      </c>
      <c r="E70" s="4">
        <v>603707</v>
      </c>
      <c r="F70" s="98">
        <v>9</v>
      </c>
      <c r="G70" s="4" t="s">
        <v>3</v>
      </c>
      <c r="H70" s="4" t="s">
        <v>2</v>
      </c>
      <c r="I70" s="4"/>
      <c r="J70" s="4" t="s">
        <v>1</v>
      </c>
      <c r="K70" s="6">
        <v>36773</v>
      </c>
      <c r="L70" s="4">
        <v>8690331181</v>
      </c>
      <c r="M70" s="4">
        <v>9116569449</v>
      </c>
      <c r="N70" s="4">
        <v>7339960302</v>
      </c>
      <c r="O70" s="24">
        <v>44846</v>
      </c>
      <c r="P70" s="11">
        <v>44846</v>
      </c>
      <c r="Q70" s="12" t="s">
        <v>318</v>
      </c>
      <c r="R70" s="63">
        <v>500824168065</v>
      </c>
      <c r="S70" s="77" t="s">
        <v>722</v>
      </c>
      <c r="T70" s="77" t="s">
        <v>722</v>
      </c>
      <c r="U70" s="77" t="s">
        <v>722</v>
      </c>
      <c r="V70" s="77" t="s">
        <v>722</v>
      </c>
      <c r="W70" s="12" t="s">
        <v>723</v>
      </c>
      <c r="X70" s="12" t="s">
        <v>724</v>
      </c>
      <c r="Y70" s="13" t="s">
        <v>504</v>
      </c>
      <c r="Z70" s="13" t="s">
        <v>502</v>
      </c>
      <c r="AA70" s="73">
        <f>1145/2100*100</f>
        <v>54.523809523809518</v>
      </c>
    </row>
    <row r="71" spans="1:27" x14ac:dyDescent="0.25">
      <c r="A71" s="98">
        <v>67</v>
      </c>
      <c r="B71" s="4" t="s">
        <v>197</v>
      </c>
      <c r="C71" s="4" t="s">
        <v>196</v>
      </c>
      <c r="D71" s="4" t="s">
        <v>195</v>
      </c>
      <c r="E71" s="4">
        <v>601037</v>
      </c>
      <c r="F71" s="98">
        <v>88</v>
      </c>
      <c r="G71" s="4" t="s">
        <v>3</v>
      </c>
      <c r="H71" s="4" t="s">
        <v>8</v>
      </c>
      <c r="I71" s="4"/>
      <c r="J71" s="4" t="s">
        <v>7</v>
      </c>
      <c r="K71" s="6">
        <v>37330</v>
      </c>
      <c r="L71" s="4">
        <v>9602929982</v>
      </c>
      <c r="M71" s="4">
        <v>8824957005</v>
      </c>
      <c r="N71" s="4">
        <v>8107006698</v>
      </c>
      <c r="O71" s="24">
        <v>44865</v>
      </c>
      <c r="P71" s="11">
        <v>44865</v>
      </c>
      <c r="Q71" s="12" t="s">
        <v>318</v>
      </c>
      <c r="R71" s="63">
        <v>249446304589</v>
      </c>
      <c r="S71" s="77" t="s">
        <v>98</v>
      </c>
      <c r="T71" s="13" t="s">
        <v>480</v>
      </c>
      <c r="U71" s="13" t="s">
        <v>478</v>
      </c>
      <c r="V71" s="13" t="s">
        <v>496</v>
      </c>
      <c r="W71" s="13" t="s">
        <v>534</v>
      </c>
      <c r="X71" s="13" t="s">
        <v>720</v>
      </c>
      <c r="Y71" s="13" t="s">
        <v>706</v>
      </c>
      <c r="Z71" s="13" t="s">
        <v>587</v>
      </c>
      <c r="AA71" s="73">
        <f>1117/1900*100</f>
        <v>58.789473684210527</v>
      </c>
    </row>
    <row r="72" spans="1:27" x14ac:dyDescent="0.25">
      <c r="A72" s="98">
        <v>68</v>
      </c>
      <c r="B72" s="4" t="s">
        <v>101</v>
      </c>
      <c r="C72" s="4" t="s">
        <v>100</v>
      </c>
      <c r="D72" s="4" t="s">
        <v>99</v>
      </c>
      <c r="E72" s="4">
        <v>891738</v>
      </c>
      <c r="F72" s="98">
        <v>91</v>
      </c>
      <c r="G72" s="4" t="s">
        <v>3</v>
      </c>
      <c r="H72" s="4" t="s">
        <v>37</v>
      </c>
      <c r="I72" s="4"/>
      <c r="J72" s="4" t="s">
        <v>41</v>
      </c>
      <c r="K72" s="6">
        <v>35032</v>
      </c>
      <c r="L72" s="4">
        <v>9414617229</v>
      </c>
      <c r="M72" s="4" t="s">
        <v>674</v>
      </c>
      <c r="N72" s="4" t="s">
        <v>674</v>
      </c>
      <c r="O72" s="24">
        <v>44865</v>
      </c>
      <c r="P72" s="11">
        <v>44865</v>
      </c>
      <c r="Q72" s="12" t="s">
        <v>318</v>
      </c>
      <c r="R72" s="63">
        <v>714246202509</v>
      </c>
      <c r="S72" s="77" t="s">
        <v>98</v>
      </c>
      <c r="T72" s="13" t="s">
        <v>517</v>
      </c>
      <c r="U72" s="13" t="s">
        <v>555</v>
      </c>
      <c r="V72" s="13" t="s">
        <v>500</v>
      </c>
      <c r="W72" s="13" t="s">
        <v>517</v>
      </c>
      <c r="X72" s="13" t="s">
        <v>555</v>
      </c>
      <c r="Y72" s="13" t="s">
        <v>688</v>
      </c>
      <c r="Z72" s="13" t="s">
        <v>585</v>
      </c>
      <c r="AA72" s="73">
        <f>1060/1900*100</f>
        <v>55.78947368421052</v>
      </c>
    </row>
    <row r="73" spans="1:27" x14ac:dyDescent="0.25">
      <c r="A73" s="98">
        <v>69</v>
      </c>
      <c r="B73" s="4" t="s">
        <v>238</v>
      </c>
      <c r="C73" s="4" t="s">
        <v>237</v>
      </c>
      <c r="D73" s="4" t="s">
        <v>236</v>
      </c>
      <c r="E73" s="4">
        <v>601295</v>
      </c>
      <c r="F73" s="98">
        <v>10</v>
      </c>
      <c r="G73" s="4" t="s">
        <v>3</v>
      </c>
      <c r="H73" s="4" t="s">
        <v>17</v>
      </c>
      <c r="I73" s="4"/>
      <c r="J73" s="4" t="s">
        <v>15</v>
      </c>
      <c r="K73" s="6">
        <v>37544</v>
      </c>
      <c r="L73" s="4">
        <v>8003521990</v>
      </c>
      <c r="M73" s="4">
        <v>6377226132</v>
      </c>
      <c r="N73" s="4">
        <v>9413045357</v>
      </c>
      <c r="O73" s="24">
        <v>44846</v>
      </c>
      <c r="P73" s="11">
        <v>44846</v>
      </c>
      <c r="Q73" s="12" t="s">
        <v>318</v>
      </c>
      <c r="R73" s="63">
        <v>811824512086</v>
      </c>
      <c r="S73" s="77" t="s">
        <v>98</v>
      </c>
      <c r="T73" s="13" t="s">
        <v>480</v>
      </c>
      <c r="U73" s="13" t="s">
        <v>500</v>
      </c>
      <c r="V73" s="13" t="s">
        <v>495</v>
      </c>
      <c r="W73" s="13" t="s">
        <v>458</v>
      </c>
      <c r="X73" s="13" t="s">
        <v>720</v>
      </c>
      <c r="Y73" s="13" t="s">
        <v>501</v>
      </c>
      <c r="Z73" s="13" t="s">
        <v>499</v>
      </c>
      <c r="AA73" s="73">
        <f>1102/1900*100</f>
        <v>57.999999999999993</v>
      </c>
    </row>
    <row r="74" spans="1:27" x14ac:dyDescent="0.25">
      <c r="A74" s="98">
        <v>70</v>
      </c>
      <c r="B74" s="38" t="s">
        <v>759</v>
      </c>
      <c r="C74" s="38" t="s">
        <v>752</v>
      </c>
      <c r="D74" s="38" t="s">
        <v>753</v>
      </c>
      <c r="E74" s="38">
        <v>539116</v>
      </c>
      <c r="F74" s="98"/>
      <c r="G74" s="38" t="s">
        <v>3</v>
      </c>
      <c r="H74" s="38" t="s">
        <v>37</v>
      </c>
      <c r="I74" s="38"/>
      <c r="J74" s="38" t="s">
        <v>41</v>
      </c>
      <c r="K74" s="39">
        <v>34895</v>
      </c>
      <c r="L74" s="38">
        <v>9680299038</v>
      </c>
      <c r="M74" s="4"/>
      <c r="N74" s="4"/>
      <c r="O74" s="24"/>
      <c r="P74" s="11"/>
      <c r="Q74" s="12" t="s">
        <v>711</v>
      </c>
      <c r="R74" s="63"/>
      <c r="S74" s="38" t="s">
        <v>98</v>
      </c>
      <c r="T74" s="13"/>
      <c r="U74" s="13"/>
      <c r="V74" s="13"/>
      <c r="W74" s="13"/>
      <c r="X74" s="13"/>
      <c r="Y74" s="13"/>
      <c r="Z74" s="13"/>
      <c r="AA74" s="73"/>
    </row>
    <row r="75" spans="1:27" x14ac:dyDescent="0.25">
      <c r="A75" s="98">
        <v>71</v>
      </c>
      <c r="B75" s="4" t="s">
        <v>173</v>
      </c>
      <c r="C75" s="4" t="s">
        <v>172</v>
      </c>
      <c r="D75" s="4" t="s">
        <v>171</v>
      </c>
      <c r="E75" s="4">
        <v>601764</v>
      </c>
      <c r="F75" s="98">
        <v>22</v>
      </c>
      <c r="G75" s="4" t="s">
        <v>3</v>
      </c>
      <c r="H75" s="4" t="s">
        <v>8</v>
      </c>
      <c r="I75" s="4"/>
      <c r="J75" s="4" t="s">
        <v>7</v>
      </c>
      <c r="K75" s="6">
        <v>36974</v>
      </c>
      <c r="L75" s="4">
        <v>9982102287</v>
      </c>
      <c r="M75" s="4">
        <v>9587080811</v>
      </c>
      <c r="N75" s="4">
        <v>9772728456</v>
      </c>
      <c r="O75" s="24">
        <v>44847</v>
      </c>
      <c r="P75" s="11">
        <v>44847</v>
      </c>
      <c r="Q75" s="12" t="s">
        <v>318</v>
      </c>
      <c r="R75" s="63">
        <v>680864061596</v>
      </c>
      <c r="S75" s="77" t="s">
        <v>98</v>
      </c>
      <c r="T75" s="13" t="s">
        <v>458</v>
      </c>
      <c r="U75" s="13" t="s">
        <v>478</v>
      </c>
      <c r="V75" s="13" t="s">
        <v>460</v>
      </c>
      <c r="W75" s="13" t="s">
        <v>534</v>
      </c>
      <c r="X75" s="13" t="s">
        <v>478</v>
      </c>
      <c r="Y75" s="13" t="s">
        <v>461</v>
      </c>
      <c r="Z75" s="13" t="s">
        <v>653</v>
      </c>
      <c r="AA75" s="73">
        <f>1082/1900*100</f>
        <v>56.947368421052637</v>
      </c>
    </row>
    <row r="76" spans="1:27" x14ac:dyDescent="0.25">
      <c r="A76" s="98">
        <v>72</v>
      </c>
      <c r="B76" s="4" t="s">
        <v>167</v>
      </c>
      <c r="C76" s="4" t="s">
        <v>166</v>
      </c>
      <c r="D76" s="4" t="s">
        <v>99</v>
      </c>
      <c r="E76" s="4">
        <v>868448</v>
      </c>
      <c r="F76" s="98">
        <v>60</v>
      </c>
      <c r="G76" s="4" t="s">
        <v>3</v>
      </c>
      <c r="H76" s="4" t="s">
        <v>37</v>
      </c>
      <c r="I76" s="4"/>
      <c r="J76" s="4" t="s">
        <v>36</v>
      </c>
      <c r="K76" s="6">
        <v>35905</v>
      </c>
      <c r="L76" s="4">
        <v>8003584682</v>
      </c>
      <c r="M76" s="4">
        <v>7297828970</v>
      </c>
      <c r="N76" s="4">
        <v>7357715349</v>
      </c>
      <c r="O76" s="24">
        <v>44849</v>
      </c>
      <c r="P76" s="11">
        <v>44849</v>
      </c>
      <c r="Q76" s="12" t="s">
        <v>318</v>
      </c>
      <c r="R76" s="63">
        <v>781809157634</v>
      </c>
      <c r="S76" s="77" t="s">
        <v>98</v>
      </c>
      <c r="T76" s="13" t="s">
        <v>480</v>
      </c>
      <c r="U76" s="13" t="s">
        <v>478</v>
      </c>
      <c r="V76" s="13" t="s">
        <v>479</v>
      </c>
      <c r="W76" s="13" t="s">
        <v>534</v>
      </c>
      <c r="X76" s="13" t="s">
        <v>720</v>
      </c>
      <c r="Y76" s="13" t="s">
        <v>708</v>
      </c>
      <c r="Z76" s="13" t="s">
        <v>569</v>
      </c>
      <c r="AA76" s="73">
        <f>1396/1900*100</f>
        <v>73.473684210526315</v>
      </c>
    </row>
    <row r="77" spans="1:27" x14ac:dyDescent="0.25">
      <c r="A77" s="98">
        <v>73</v>
      </c>
      <c r="B77" s="4" t="s">
        <v>145</v>
      </c>
      <c r="C77" s="4" t="s">
        <v>144</v>
      </c>
      <c r="D77" s="4" t="s">
        <v>143</v>
      </c>
      <c r="E77" s="4">
        <v>603702</v>
      </c>
      <c r="F77" s="98">
        <v>39</v>
      </c>
      <c r="G77" s="4" t="s">
        <v>3</v>
      </c>
      <c r="H77" s="4" t="s">
        <v>49</v>
      </c>
      <c r="I77" s="4"/>
      <c r="J77" s="4" t="s">
        <v>48</v>
      </c>
      <c r="K77" s="6">
        <v>37631</v>
      </c>
      <c r="L77" s="4">
        <v>7424893508</v>
      </c>
      <c r="M77" s="4">
        <v>9610931008</v>
      </c>
      <c r="N77" s="4" t="s">
        <v>674</v>
      </c>
      <c r="O77" s="24">
        <v>44848</v>
      </c>
      <c r="P77" s="11">
        <v>44848</v>
      </c>
      <c r="Q77" s="12" t="s">
        <v>318</v>
      </c>
      <c r="R77" s="63">
        <v>214871093120</v>
      </c>
      <c r="S77" s="77" t="s">
        <v>98</v>
      </c>
      <c r="T77" s="13" t="s">
        <v>534</v>
      </c>
      <c r="U77" s="13" t="s">
        <v>478</v>
      </c>
      <c r="V77" s="13" t="s">
        <v>479</v>
      </c>
      <c r="W77" s="13" t="s">
        <v>534</v>
      </c>
      <c r="X77" s="13" t="s">
        <v>720</v>
      </c>
      <c r="Y77" s="13" t="s">
        <v>560</v>
      </c>
      <c r="Z77" s="13" t="s">
        <v>559</v>
      </c>
      <c r="AA77" s="73">
        <f>1277/1900*100</f>
        <v>67.21052631578948</v>
      </c>
    </row>
    <row r="78" spans="1:27" x14ac:dyDescent="0.25">
      <c r="A78" s="98">
        <v>74</v>
      </c>
      <c r="B78" s="4" t="s">
        <v>214</v>
      </c>
      <c r="C78" s="4" t="s">
        <v>213</v>
      </c>
      <c r="D78" s="4" t="s">
        <v>212</v>
      </c>
      <c r="E78" s="4">
        <v>827609</v>
      </c>
      <c r="F78" s="98">
        <v>89</v>
      </c>
      <c r="G78" s="4" t="s">
        <v>3</v>
      </c>
      <c r="H78" s="4" t="s">
        <v>8</v>
      </c>
      <c r="I78" s="4"/>
      <c r="J78" s="4" t="s">
        <v>7</v>
      </c>
      <c r="K78" s="6">
        <v>37300</v>
      </c>
      <c r="L78" s="4">
        <v>8005802732</v>
      </c>
      <c r="M78" s="4">
        <v>9602228297</v>
      </c>
      <c r="N78" s="4">
        <v>8058097161</v>
      </c>
      <c r="O78" s="24">
        <v>44865</v>
      </c>
      <c r="P78" s="11">
        <v>44865</v>
      </c>
      <c r="Q78" s="12" t="s">
        <v>318</v>
      </c>
      <c r="R78" s="62">
        <v>705208660744</v>
      </c>
      <c r="S78" s="78" t="s">
        <v>98</v>
      </c>
      <c r="T78" s="13" t="s">
        <v>480</v>
      </c>
      <c r="U78" s="13" t="s">
        <v>500</v>
      </c>
      <c r="V78" s="13" t="s">
        <v>479</v>
      </c>
      <c r="W78" s="13" t="s">
        <v>534</v>
      </c>
      <c r="X78" s="13" t="s">
        <v>720</v>
      </c>
      <c r="Y78" s="13" t="s">
        <v>710</v>
      </c>
      <c r="Z78" s="13" t="s">
        <v>586</v>
      </c>
      <c r="AA78" s="73">
        <f>1278/1900*100</f>
        <v>67.26315789473685</v>
      </c>
    </row>
    <row r="79" spans="1:27" x14ac:dyDescent="0.25">
      <c r="A79" s="98">
        <v>75</v>
      </c>
      <c r="B79" s="4" t="s">
        <v>200</v>
      </c>
      <c r="C79" s="4" t="s">
        <v>199</v>
      </c>
      <c r="D79" s="4" t="s">
        <v>198</v>
      </c>
      <c r="E79" s="4">
        <v>600564</v>
      </c>
      <c r="F79" s="61">
        <v>3</v>
      </c>
      <c r="G79" s="4" t="s">
        <v>3</v>
      </c>
      <c r="H79" s="4" t="s">
        <v>2</v>
      </c>
      <c r="I79" s="4"/>
      <c r="J79" s="4" t="s">
        <v>1</v>
      </c>
      <c r="K79" s="6">
        <v>37474</v>
      </c>
      <c r="L79" s="4">
        <v>9929262821</v>
      </c>
      <c r="M79" s="4">
        <v>6378404107</v>
      </c>
      <c r="N79" s="4" t="s">
        <v>674</v>
      </c>
      <c r="O79" s="24">
        <v>44845</v>
      </c>
      <c r="P79" s="11">
        <v>44845</v>
      </c>
      <c r="Q79" s="12" t="s">
        <v>318</v>
      </c>
      <c r="R79" s="63">
        <v>572911841839</v>
      </c>
      <c r="S79" s="77" t="s">
        <v>98</v>
      </c>
      <c r="T79" s="13" t="s">
        <v>480</v>
      </c>
      <c r="U79" s="13" t="s">
        <v>478</v>
      </c>
      <c r="V79" s="13" t="s">
        <v>500</v>
      </c>
      <c r="W79" s="13" t="s">
        <v>534</v>
      </c>
      <c r="X79" s="13" t="s">
        <v>500</v>
      </c>
      <c r="Y79" s="13" t="s">
        <v>515</v>
      </c>
      <c r="Z79" s="13" t="s">
        <v>514</v>
      </c>
      <c r="AA79" s="73">
        <f>1286/1900*100</f>
        <v>67.684210526315795</v>
      </c>
    </row>
    <row r="80" spans="1:27" x14ac:dyDescent="0.25">
      <c r="A80" s="98">
        <v>76</v>
      </c>
      <c r="B80" s="4" t="s">
        <v>288</v>
      </c>
      <c r="C80" s="4" t="s">
        <v>287</v>
      </c>
      <c r="D80" s="4" t="s">
        <v>286</v>
      </c>
      <c r="E80" s="4">
        <v>575100</v>
      </c>
      <c r="F80" s="98">
        <v>15</v>
      </c>
      <c r="G80" s="4" t="s">
        <v>3</v>
      </c>
      <c r="H80" s="4" t="s">
        <v>2</v>
      </c>
      <c r="I80" s="4"/>
      <c r="J80" s="4" t="s">
        <v>15</v>
      </c>
      <c r="K80" s="6">
        <v>37182</v>
      </c>
      <c r="L80" s="4">
        <v>8696193371</v>
      </c>
      <c r="M80" s="4">
        <v>8696618088</v>
      </c>
      <c r="N80" s="4">
        <v>9829784310</v>
      </c>
      <c r="O80" s="11">
        <v>44847</v>
      </c>
      <c r="P80" s="11">
        <v>44847</v>
      </c>
      <c r="Q80" s="12" t="s">
        <v>318</v>
      </c>
      <c r="R80" s="63">
        <v>358387176401</v>
      </c>
      <c r="S80" s="77" t="s">
        <v>98</v>
      </c>
      <c r="T80" s="13" t="s">
        <v>480</v>
      </c>
      <c r="U80" s="13" t="s">
        <v>478</v>
      </c>
      <c r="V80" s="13" t="s">
        <v>479</v>
      </c>
      <c r="W80" s="13" t="s">
        <v>534</v>
      </c>
      <c r="X80" s="13" t="s">
        <v>720</v>
      </c>
      <c r="Y80" s="13" t="s">
        <v>481</v>
      </c>
      <c r="Z80" s="13" t="s">
        <v>482</v>
      </c>
      <c r="AA80" s="73">
        <f>1044/1800*100</f>
        <v>57.999999999999993</v>
      </c>
    </row>
    <row r="81" spans="1:27" x14ac:dyDescent="0.25">
      <c r="A81" s="98">
        <v>77</v>
      </c>
      <c r="B81" s="4" t="s">
        <v>412</v>
      </c>
      <c r="C81" s="4" t="s">
        <v>413</v>
      </c>
      <c r="D81" s="4" t="s">
        <v>414</v>
      </c>
      <c r="E81" s="4">
        <v>579986</v>
      </c>
      <c r="F81" s="98">
        <v>95</v>
      </c>
      <c r="G81" s="4" t="s">
        <v>3</v>
      </c>
      <c r="H81" s="4" t="s">
        <v>2</v>
      </c>
      <c r="I81" s="4"/>
      <c r="J81" s="4" t="s">
        <v>1</v>
      </c>
      <c r="K81" s="6">
        <v>36608</v>
      </c>
      <c r="L81" s="4">
        <v>9166081338</v>
      </c>
      <c r="M81" s="4">
        <v>6378994838</v>
      </c>
      <c r="N81" s="4">
        <v>8233753497</v>
      </c>
      <c r="O81" s="24">
        <v>44872</v>
      </c>
      <c r="P81" s="11">
        <v>44872</v>
      </c>
      <c r="Q81" s="12" t="s">
        <v>455</v>
      </c>
      <c r="R81" s="63">
        <v>305383780493</v>
      </c>
      <c r="S81" s="77" t="s">
        <v>30</v>
      </c>
      <c r="T81" s="13" t="s">
        <v>484</v>
      </c>
      <c r="U81" s="13" t="s">
        <v>489</v>
      </c>
      <c r="V81" s="13" t="s">
        <v>490</v>
      </c>
      <c r="W81" s="13" t="s">
        <v>491</v>
      </c>
      <c r="X81" s="13" t="s">
        <v>492</v>
      </c>
      <c r="Y81" s="13" t="s">
        <v>650</v>
      </c>
      <c r="Z81" s="13" t="s">
        <v>599</v>
      </c>
      <c r="AA81" s="73">
        <f>1311/2025*100</f>
        <v>64.740740740740748</v>
      </c>
    </row>
    <row r="82" spans="1:27" x14ac:dyDescent="0.25">
      <c r="A82" s="98">
        <v>78</v>
      </c>
      <c r="B82" s="4" t="s">
        <v>247</v>
      </c>
      <c r="C82" s="4" t="s">
        <v>246</v>
      </c>
      <c r="D82" s="4" t="s">
        <v>245</v>
      </c>
      <c r="E82" s="4">
        <v>600226</v>
      </c>
      <c r="F82" s="98">
        <v>69</v>
      </c>
      <c r="G82" s="4" t="s">
        <v>3</v>
      </c>
      <c r="H82" s="4" t="s">
        <v>32</v>
      </c>
      <c r="I82" s="4"/>
      <c r="J82" s="4" t="s">
        <v>15</v>
      </c>
      <c r="K82" s="6">
        <v>37472</v>
      </c>
      <c r="L82" s="4">
        <v>8949915240</v>
      </c>
      <c r="M82" s="4">
        <v>7728033214</v>
      </c>
      <c r="N82" s="4">
        <v>9875242776</v>
      </c>
      <c r="O82" s="24">
        <v>44851</v>
      </c>
      <c r="P82" s="11">
        <v>44851</v>
      </c>
      <c r="Q82" s="12" t="s">
        <v>318</v>
      </c>
      <c r="R82" s="63">
        <v>524858793881</v>
      </c>
      <c r="S82" s="77" t="s">
        <v>98</v>
      </c>
      <c r="T82" s="13" t="s">
        <v>458</v>
      </c>
      <c r="U82" s="13" t="s">
        <v>459</v>
      </c>
      <c r="V82" s="13" t="s">
        <v>460</v>
      </c>
      <c r="W82" s="13" t="s">
        <v>534</v>
      </c>
      <c r="X82" s="13" t="s">
        <v>720</v>
      </c>
      <c r="Y82" s="13" t="s">
        <v>699</v>
      </c>
      <c r="Z82" s="13" t="s">
        <v>579</v>
      </c>
      <c r="AA82" s="73">
        <f>1204/1900*100</f>
        <v>63.368421052631575</v>
      </c>
    </row>
    <row r="83" spans="1:27" x14ac:dyDescent="0.25">
      <c r="A83" s="98">
        <v>79</v>
      </c>
      <c r="B83" s="4" t="s">
        <v>409</v>
      </c>
      <c r="C83" s="4" t="s">
        <v>410</v>
      </c>
      <c r="D83" s="4" t="s">
        <v>411</v>
      </c>
      <c r="E83" s="4">
        <v>866924</v>
      </c>
      <c r="F83" s="98">
        <v>93</v>
      </c>
      <c r="G83" s="4" t="s">
        <v>3</v>
      </c>
      <c r="H83" s="4" t="s">
        <v>49</v>
      </c>
      <c r="I83" s="4"/>
      <c r="J83" s="4" t="s">
        <v>48</v>
      </c>
      <c r="K83" s="6">
        <v>36693</v>
      </c>
      <c r="L83" s="4">
        <v>7231003958</v>
      </c>
      <c r="M83" s="4">
        <v>9783537500</v>
      </c>
      <c r="N83" s="4">
        <v>8302388177</v>
      </c>
      <c r="O83" s="24">
        <v>44870</v>
      </c>
      <c r="P83" s="11">
        <v>44870</v>
      </c>
      <c r="Q83" s="12" t="s">
        <v>454</v>
      </c>
      <c r="R83" s="63">
        <v>277136536247</v>
      </c>
      <c r="S83" s="80" t="s">
        <v>30</v>
      </c>
      <c r="T83" s="14" t="s">
        <v>484</v>
      </c>
      <c r="U83" s="13" t="s">
        <v>489</v>
      </c>
      <c r="V83" s="13" t="s">
        <v>490</v>
      </c>
      <c r="W83" s="13" t="s">
        <v>491</v>
      </c>
      <c r="X83" s="13" t="s">
        <v>492</v>
      </c>
      <c r="Y83" s="13" t="s">
        <v>648</v>
      </c>
      <c r="Z83" s="13" t="s">
        <v>602</v>
      </c>
      <c r="AA83" s="73">
        <f>1559/2125*100</f>
        <v>73.364705882352936</v>
      </c>
    </row>
    <row r="84" spans="1:27" x14ac:dyDescent="0.25">
      <c r="A84" s="98">
        <v>80</v>
      </c>
      <c r="B84" s="4" t="s">
        <v>418</v>
      </c>
      <c r="C84" s="4" t="s">
        <v>419</v>
      </c>
      <c r="D84" s="4" t="s">
        <v>420</v>
      </c>
      <c r="E84" s="4">
        <v>621040</v>
      </c>
      <c r="F84" s="98">
        <v>94</v>
      </c>
      <c r="G84" s="4" t="s">
        <v>3</v>
      </c>
      <c r="H84" s="4" t="s">
        <v>37</v>
      </c>
      <c r="I84" s="4"/>
      <c r="J84" s="4" t="s">
        <v>41</v>
      </c>
      <c r="K84" s="6">
        <v>37447</v>
      </c>
      <c r="L84" s="4">
        <v>9983142653</v>
      </c>
      <c r="M84" s="4">
        <v>9571573479</v>
      </c>
      <c r="N84" s="4">
        <v>9929880224</v>
      </c>
      <c r="O84" s="24">
        <v>44872</v>
      </c>
      <c r="P84" s="11">
        <v>44872</v>
      </c>
      <c r="Q84" s="12" t="s">
        <v>455</v>
      </c>
      <c r="R84" s="63">
        <v>651120997693</v>
      </c>
      <c r="S84" s="77" t="s">
        <v>30</v>
      </c>
      <c r="T84" s="13" t="s">
        <v>484</v>
      </c>
      <c r="U84" s="13" t="s">
        <v>600</v>
      </c>
      <c r="V84" s="13" t="s">
        <v>485</v>
      </c>
      <c r="W84" s="13" t="s">
        <v>483</v>
      </c>
      <c r="X84" s="13" t="s">
        <v>485</v>
      </c>
      <c r="Y84" s="13" t="s">
        <v>727</v>
      </c>
      <c r="Z84" s="13" t="s">
        <v>601</v>
      </c>
      <c r="AA84" s="73">
        <f>1558/2125*100</f>
        <v>73.317647058823525</v>
      </c>
    </row>
    <row r="85" spans="1:27" x14ac:dyDescent="0.25">
      <c r="A85" s="98">
        <v>81</v>
      </c>
      <c r="B85" s="4" t="s">
        <v>353</v>
      </c>
      <c r="C85" s="4" t="s">
        <v>354</v>
      </c>
      <c r="D85" s="4" t="s">
        <v>180</v>
      </c>
      <c r="E85" s="4">
        <v>578713</v>
      </c>
      <c r="F85" s="98">
        <v>100</v>
      </c>
      <c r="G85" s="4" t="s">
        <v>3</v>
      </c>
      <c r="H85" s="4" t="s">
        <v>8</v>
      </c>
      <c r="I85" s="4"/>
      <c r="J85" s="4" t="s">
        <v>7</v>
      </c>
      <c r="K85" s="6">
        <v>37537</v>
      </c>
      <c r="L85" s="4">
        <v>9166961953</v>
      </c>
      <c r="M85" s="4">
        <v>9358711953</v>
      </c>
      <c r="N85" s="4">
        <v>9414</v>
      </c>
      <c r="O85" s="24">
        <v>44872</v>
      </c>
      <c r="P85" s="11">
        <v>44872</v>
      </c>
      <c r="Q85" s="12" t="s">
        <v>455</v>
      </c>
      <c r="R85" s="63">
        <v>470738656514</v>
      </c>
      <c r="S85" s="77" t="s">
        <v>98</v>
      </c>
      <c r="T85" s="13" t="s">
        <v>480</v>
      </c>
      <c r="U85" s="13" t="s">
        <v>500</v>
      </c>
      <c r="V85" s="13" t="s">
        <v>479</v>
      </c>
      <c r="W85" s="13" t="s">
        <v>534</v>
      </c>
      <c r="X85" s="13" t="s">
        <v>720</v>
      </c>
      <c r="Y85" s="13" t="s">
        <v>646</v>
      </c>
      <c r="Z85" s="13" t="s">
        <v>647</v>
      </c>
      <c r="AA85" s="73">
        <f>1068/1800*100</f>
        <v>59.333333333333336</v>
      </c>
    </row>
    <row r="86" spans="1:27" x14ac:dyDescent="0.25">
      <c r="A86" s="98">
        <v>82</v>
      </c>
      <c r="B86" s="4" t="s">
        <v>194</v>
      </c>
      <c r="C86" s="4" t="s">
        <v>193</v>
      </c>
      <c r="D86" s="4" t="s">
        <v>192</v>
      </c>
      <c r="E86" s="4">
        <v>603843</v>
      </c>
      <c r="F86" s="98">
        <v>30</v>
      </c>
      <c r="G86" s="4" t="s">
        <v>3</v>
      </c>
      <c r="H86" s="4" t="s">
        <v>8</v>
      </c>
      <c r="I86" s="4"/>
      <c r="J86" s="4" t="s">
        <v>7</v>
      </c>
      <c r="K86" s="6">
        <v>37328</v>
      </c>
      <c r="L86" s="4">
        <v>9352601299</v>
      </c>
      <c r="M86" s="4">
        <v>8209219627</v>
      </c>
      <c r="N86" s="4">
        <v>7425811874</v>
      </c>
      <c r="O86" s="24">
        <v>44848</v>
      </c>
      <c r="P86" s="11">
        <v>44848</v>
      </c>
      <c r="Q86" s="12" t="s">
        <v>318</v>
      </c>
      <c r="R86" s="63">
        <v>958649615891</v>
      </c>
      <c r="S86" s="77" t="s">
        <v>98</v>
      </c>
      <c r="T86" s="13" t="s">
        <v>480</v>
      </c>
      <c r="U86" s="13" t="s">
        <v>500</v>
      </c>
      <c r="V86" s="13" t="s">
        <v>517</v>
      </c>
      <c r="W86" s="13" t="s">
        <v>534</v>
      </c>
      <c r="X86" s="13" t="s">
        <v>517</v>
      </c>
      <c r="Y86" s="13" t="s">
        <v>532</v>
      </c>
      <c r="Z86" s="13" t="s">
        <v>533</v>
      </c>
      <c r="AA86" s="73">
        <f>1231/1900*100</f>
        <v>64.789473684210535</v>
      </c>
    </row>
    <row r="87" spans="1:27" x14ac:dyDescent="0.25">
      <c r="A87" s="98">
        <v>83</v>
      </c>
      <c r="B87" s="4" t="s">
        <v>525</v>
      </c>
      <c r="C87" s="4" t="s">
        <v>348</v>
      </c>
      <c r="D87" s="4" t="s">
        <v>349</v>
      </c>
      <c r="E87" s="4">
        <v>603309</v>
      </c>
      <c r="F87" s="98">
        <v>117</v>
      </c>
      <c r="G87" s="4" t="s">
        <v>3</v>
      </c>
      <c r="H87" s="4" t="s">
        <v>17</v>
      </c>
      <c r="I87" s="4"/>
      <c r="J87" s="4" t="s">
        <v>15</v>
      </c>
      <c r="K87" s="6">
        <v>36346</v>
      </c>
      <c r="L87" s="4">
        <v>7414096977</v>
      </c>
      <c r="M87" s="4">
        <v>9001812673</v>
      </c>
      <c r="N87" s="4">
        <v>7725961789</v>
      </c>
      <c r="O87" s="6">
        <v>44882</v>
      </c>
      <c r="P87" s="11">
        <v>44882</v>
      </c>
      <c r="Q87" s="12" t="s">
        <v>318</v>
      </c>
      <c r="R87" s="63">
        <v>785265598908</v>
      </c>
      <c r="S87" s="77" t="s">
        <v>98</v>
      </c>
      <c r="T87" s="14" t="s">
        <v>480</v>
      </c>
      <c r="U87" s="14" t="s">
        <v>479</v>
      </c>
      <c r="V87" s="14" t="s">
        <v>496</v>
      </c>
      <c r="W87" s="13" t="s">
        <v>534</v>
      </c>
      <c r="X87" s="13" t="s">
        <v>720</v>
      </c>
      <c r="Y87" s="13" t="s">
        <v>661</v>
      </c>
      <c r="Z87" s="14" t="s">
        <v>660</v>
      </c>
      <c r="AA87" s="73">
        <f>965/1900*100</f>
        <v>50.789473684210527</v>
      </c>
    </row>
    <row r="88" spans="1:27" x14ac:dyDescent="0.25">
      <c r="A88" s="98">
        <v>84</v>
      </c>
      <c r="B88" s="4" t="s">
        <v>421</v>
      </c>
      <c r="C88" s="4" t="s">
        <v>422</v>
      </c>
      <c r="D88" s="4" t="s">
        <v>423</v>
      </c>
      <c r="E88" s="4">
        <v>748754</v>
      </c>
      <c r="F88" s="98">
        <v>104</v>
      </c>
      <c r="G88" s="4" t="s">
        <v>3</v>
      </c>
      <c r="H88" s="4" t="s">
        <v>32</v>
      </c>
      <c r="I88" s="4"/>
      <c r="J88" s="4" t="s">
        <v>31</v>
      </c>
      <c r="K88" s="6">
        <v>37514</v>
      </c>
      <c r="L88" s="4">
        <v>9784470957</v>
      </c>
      <c r="M88" s="4">
        <v>8619996903</v>
      </c>
      <c r="N88" s="4">
        <v>9929178587</v>
      </c>
      <c r="O88" s="24">
        <v>44874</v>
      </c>
      <c r="P88" s="11">
        <v>44874</v>
      </c>
      <c r="Q88" s="12" t="s">
        <v>455</v>
      </c>
      <c r="R88" s="63">
        <v>370786278701</v>
      </c>
      <c r="S88" s="77" t="s">
        <v>30</v>
      </c>
      <c r="T88" s="13" t="s">
        <v>483</v>
      </c>
      <c r="U88" s="13" t="s">
        <v>484</v>
      </c>
      <c r="V88" s="13" t="s">
        <v>485</v>
      </c>
      <c r="W88" s="13" t="s">
        <v>485</v>
      </c>
      <c r="X88" s="13" t="s">
        <v>484</v>
      </c>
      <c r="Y88" s="13" t="s">
        <v>661</v>
      </c>
      <c r="Z88" s="13" t="s">
        <v>612</v>
      </c>
      <c r="AA88" s="73">
        <f>1299/2025*100</f>
        <v>64.148148148148138</v>
      </c>
    </row>
    <row r="89" spans="1:27" x14ac:dyDescent="0.25">
      <c r="A89" s="98">
        <v>85</v>
      </c>
      <c r="B89" s="4" t="s">
        <v>270</v>
      </c>
      <c r="C89" s="4" t="s">
        <v>269</v>
      </c>
      <c r="D89" s="4" t="s">
        <v>268</v>
      </c>
      <c r="E89" s="4">
        <v>601844</v>
      </c>
      <c r="F89" s="98">
        <v>55</v>
      </c>
      <c r="G89" s="4" t="s">
        <v>3</v>
      </c>
      <c r="H89" s="4" t="s">
        <v>8</v>
      </c>
      <c r="I89" s="4"/>
      <c r="J89" s="4" t="s">
        <v>15</v>
      </c>
      <c r="K89" s="6">
        <v>36723</v>
      </c>
      <c r="L89" s="4">
        <v>7073545431</v>
      </c>
      <c r="M89" s="4">
        <v>8209035612</v>
      </c>
      <c r="N89" s="4">
        <v>9001012374</v>
      </c>
      <c r="O89" s="24">
        <v>44849</v>
      </c>
      <c r="P89" s="11">
        <v>44849</v>
      </c>
      <c r="Q89" s="12" t="s">
        <v>318</v>
      </c>
      <c r="R89" s="63">
        <v>908496643919</v>
      </c>
      <c r="S89" s="77" t="s">
        <v>98</v>
      </c>
      <c r="T89" s="13" t="s">
        <v>480</v>
      </c>
      <c r="U89" s="13" t="s">
        <v>478</v>
      </c>
      <c r="V89" s="13" t="s">
        <v>479</v>
      </c>
      <c r="W89" s="13" t="s">
        <v>534</v>
      </c>
      <c r="X89" s="13" t="s">
        <v>720</v>
      </c>
      <c r="Y89" s="13" t="s">
        <v>678</v>
      </c>
      <c r="Z89" s="13" t="s">
        <v>573</v>
      </c>
      <c r="AA89" s="73">
        <f>1285/1900*100</f>
        <v>67.631578947368425</v>
      </c>
    </row>
    <row r="90" spans="1:27" x14ac:dyDescent="0.25">
      <c r="A90" s="98">
        <v>86</v>
      </c>
      <c r="B90" s="4" t="s">
        <v>268</v>
      </c>
      <c r="C90" s="4" t="s">
        <v>361</v>
      </c>
      <c r="D90" s="4" t="s">
        <v>123</v>
      </c>
      <c r="E90" s="4">
        <v>578806</v>
      </c>
      <c r="F90" s="98">
        <v>102</v>
      </c>
      <c r="G90" s="4" t="s">
        <v>3</v>
      </c>
      <c r="H90" s="4" t="s">
        <v>8</v>
      </c>
      <c r="I90" s="4"/>
      <c r="J90" s="4" t="s">
        <v>7</v>
      </c>
      <c r="K90" s="6">
        <v>36618</v>
      </c>
      <c r="L90" s="4">
        <v>9521300674</v>
      </c>
      <c r="M90" s="4">
        <v>7573841389</v>
      </c>
      <c r="N90" s="4">
        <v>7357791103</v>
      </c>
      <c r="O90" s="24">
        <v>44874</v>
      </c>
      <c r="P90" s="11">
        <v>44874</v>
      </c>
      <c r="Q90" s="12" t="s">
        <v>455</v>
      </c>
      <c r="R90" s="63">
        <v>243641039482</v>
      </c>
      <c r="S90" s="77" t="s">
        <v>98</v>
      </c>
      <c r="T90" s="13" t="s">
        <v>480</v>
      </c>
      <c r="U90" s="13" t="s">
        <v>495</v>
      </c>
      <c r="V90" s="13" t="s">
        <v>479</v>
      </c>
      <c r="W90" s="13" t="s">
        <v>534</v>
      </c>
      <c r="X90" s="13" t="s">
        <v>720</v>
      </c>
      <c r="Y90" s="13" t="s">
        <v>663</v>
      </c>
      <c r="Z90" s="13" t="s">
        <v>614</v>
      </c>
      <c r="AA90" s="73">
        <f>887/1800*100</f>
        <v>49.277777777777779</v>
      </c>
    </row>
    <row r="91" spans="1:27" x14ac:dyDescent="0.25">
      <c r="A91" s="98">
        <v>87</v>
      </c>
      <c r="B91" s="4" t="s">
        <v>291</v>
      </c>
      <c r="C91" s="4" t="s">
        <v>290</v>
      </c>
      <c r="D91" s="4" t="s">
        <v>289</v>
      </c>
      <c r="E91" s="4">
        <v>602232</v>
      </c>
      <c r="F91" s="98">
        <v>61</v>
      </c>
      <c r="G91" s="4" t="s">
        <v>3</v>
      </c>
      <c r="H91" s="4" t="s">
        <v>8</v>
      </c>
      <c r="I91" s="4" t="s">
        <v>16</v>
      </c>
      <c r="J91" s="4" t="s">
        <v>15</v>
      </c>
      <c r="K91" s="6">
        <v>34397</v>
      </c>
      <c r="L91" s="4">
        <v>7869235618</v>
      </c>
      <c r="M91" s="4">
        <v>6232785618</v>
      </c>
      <c r="N91" s="4">
        <v>9828015377</v>
      </c>
      <c r="O91" s="11">
        <v>44849</v>
      </c>
      <c r="P91" s="11">
        <v>44849</v>
      </c>
      <c r="Q91" s="12" t="s">
        <v>318</v>
      </c>
      <c r="R91" s="63">
        <v>948532728176</v>
      </c>
      <c r="S91" s="77" t="s">
        <v>98</v>
      </c>
      <c r="T91" s="13" t="s">
        <v>480</v>
      </c>
      <c r="U91" s="13" t="s">
        <v>495</v>
      </c>
      <c r="V91" s="13" t="s">
        <v>568</v>
      </c>
      <c r="W91" s="13" t="s">
        <v>534</v>
      </c>
      <c r="X91" s="13" t="s">
        <v>568</v>
      </c>
      <c r="Y91" s="13" t="s">
        <v>709</v>
      </c>
      <c r="Z91" s="13" t="s">
        <v>567</v>
      </c>
      <c r="AA91" s="73">
        <f>1251/1900*100</f>
        <v>65.84210526315789</v>
      </c>
    </row>
    <row r="92" spans="1:27" x14ac:dyDescent="0.25">
      <c r="A92" s="98">
        <v>88</v>
      </c>
      <c r="B92" s="4" t="s">
        <v>122</v>
      </c>
      <c r="C92" s="4" t="s">
        <v>121</v>
      </c>
      <c r="D92" s="4" t="s">
        <v>120</v>
      </c>
      <c r="E92" s="4">
        <v>579426</v>
      </c>
      <c r="F92" s="98">
        <v>46</v>
      </c>
      <c r="G92" s="4" t="s">
        <v>3</v>
      </c>
      <c r="H92" s="4" t="s">
        <v>49</v>
      </c>
      <c r="I92" s="4"/>
      <c r="J92" s="4" t="s">
        <v>48</v>
      </c>
      <c r="K92" s="6">
        <v>36399</v>
      </c>
      <c r="L92" s="4">
        <v>9602217778</v>
      </c>
      <c r="M92" s="4">
        <v>7737442948</v>
      </c>
      <c r="N92" s="4">
        <v>8529323758</v>
      </c>
      <c r="O92" s="24">
        <v>44849</v>
      </c>
      <c r="P92" s="11">
        <v>44849</v>
      </c>
      <c r="Q92" s="12" t="s">
        <v>318</v>
      </c>
      <c r="R92" s="63">
        <v>876582998037</v>
      </c>
      <c r="S92" s="77" t="s">
        <v>98</v>
      </c>
      <c r="T92" s="13" t="s">
        <v>480</v>
      </c>
      <c r="U92" s="13" t="s">
        <v>500</v>
      </c>
      <c r="V92" s="13" t="s">
        <v>496</v>
      </c>
      <c r="W92" s="13" t="s">
        <v>534</v>
      </c>
      <c r="X92" s="13" t="s">
        <v>720</v>
      </c>
      <c r="Y92" s="13" t="s">
        <v>537</v>
      </c>
      <c r="Z92" s="13" t="s">
        <v>538</v>
      </c>
      <c r="AA92" s="73">
        <f>950/1800*100</f>
        <v>52.777777777777779</v>
      </c>
    </row>
    <row r="93" spans="1:27" x14ac:dyDescent="0.25">
      <c r="A93" s="98">
        <v>89</v>
      </c>
      <c r="B93" s="4" t="s">
        <v>294</v>
      </c>
      <c r="C93" s="4" t="s">
        <v>293</v>
      </c>
      <c r="D93" s="4" t="s">
        <v>292</v>
      </c>
      <c r="E93" s="4">
        <v>601636</v>
      </c>
      <c r="F93" s="98">
        <v>25</v>
      </c>
      <c r="G93" s="4" t="s">
        <v>3</v>
      </c>
      <c r="H93" s="4" t="s">
        <v>17</v>
      </c>
      <c r="I93" s="4"/>
      <c r="J93" s="4" t="s">
        <v>15</v>
      </c>
      <c r="K93" s="6">
        <v>37159</v>
      </c>
      <c r="L93" s="4">
        <v>7742762456</v>
      </c>
      <c r="M93" s="4">
        <v>8890676456</v>
      </c>
      <c r="N93" s="4">
        <v>7014013560</v>
      </c>
      <c r="O93" s="11">
        <v>44848</v>
      </c>
      <c r="P93" s="11">
        <v>44848</v>
      </c>
      <c r="Q93" s="12" t="s">
        <v>318</v>
      </c>
      <c r="R93" s="63">
        <v>674642807044</v>
      </c>
      <c r="S93" s="77" t="s">
        <v>98</v>
      </c>
      <c r="T93" s="13" t="s">
        <v>527</v>
      </c>
      <c r="U93" s="13" t="s">
        <v>500</v>
      </c>
      <c r="V93" s="13" t="s">
        <v>479</v>
      </c>
      <c r="W93" s="13" t="s">
        <v>500</v>
      </c>
      <c r="X93" s="13" t="s">
        <v>720</v>
      </c>
      <c r="Y93" s="13" t="s">
        <v>540</v>
      </c>
      <c r="Z93" s="13" t="s">
        <v>539</v>
      </c>
      <c r="AA93" s="73">
        <f>1348/1900*100</f>
        <v>70.94736842105263</v>
      </c>
    </row>
    <row r="94" spans="1:27" x14ac:dyDescent="0.25">
      <c r="A94" s="98">
        <v>90</v>
      </c>
      <c r="B94" s="4" t="s">
        <v>714</v>
      </c>
      <c r="C94" s="4" t="s">
        <v>621</v>
      </c>
      <c r="D94" s="4" t="s">
        <v>622</v>
      </c>
      <c r="E94" s="4">
        <v>600757</v>
      </c>
      <c r="F94" s="16">
        <v>118</v>
      </c>
      <c r="G94" s="4" t="s">
        <v>3</v>
      </c>
      <c r="H94" s="4" t="s">
        <v>8</v>
      </c>
      <c r="I94" s="85"/>
      <c r="J94" s="4" t="s">
        <v>7</v>
      </c>
      <c r="K94" s="6">
        <v>37275</v>
      </c>
      <c r="L94" s="4">
        <v>9783141472</v>
      </c>
      <c r="M94" s="4">
        <v>6367939368</v>
      </c>
      <c r="N94" s="4">
        <v>9983701220</v>
      </c>
      <c r="O94" s="11">
        <v>44888</v>
      </c>
      <c r="P94" s="11">
        <v>44888</v>
      </c>
      <c r="Q94" s="12" t="s">
        <v>711</v>
      </c>
      <c r="R94" s="63">
        <v>538706969566</v>
      </c>
      <c r="S94" s="4" t="s">
        <v>30</v>
      </c>
      <c r="T94" s="13" t="s">
        <v>484</v>
      </c>
      <c r="U94" s="13" t="s">
        <v>489</v>
      </c>
      <c r="V94" s="13" t="s">
        <v>490</v>
      </c>
      <c r="W94" s="13" t="s">
        <v>491</v>
      </c>
      <c r="X94" s="13" t="s">
        <v>492</v>
      </c>
      <c r="Y94" s="13" t="s">
        <v>713</v>
      </c>
      <c r="Z94" s="13" t="s">
        <v>712</v>
      </c>
      <c r="AA94" s="73">
        <f>1429/2125*100</f>
        <v>67.247058823529414</v>
      </c>
    </row>
    <row r="95" spans="1:27" x14ac:dyDescent="0.25">
      <c r="A95" s="98">
        <v>91</v>
      </c>
      <c r="B95" s="4" t="s">
        <v>85</v>
      </c>
      <c r="C95" s="4" t="s">
        <v>84</v>
      </c>
      <c r="D95" s="4" t="s">
        <v>83</v>
      </c>
      <c r="E95" s="4">
        <v>602648</v>
      </c>
      <c r="F95" s="98">
        <v>7</v>
      </c>
      <c r="G95" s="4" t="s">
        <v>3</v>
      </c>
      <c r="H95" s="4" t="s">
        <v>8</v>
      </c>
      <c r="I95" s="4"/>
      <c r="J95" s="4" t="s">
        <v>15</v>
      </c>
      <c r="K95" s="6">
        <v>36768</v>
      </c>
      <c r="L95" s="4">
        <v>9521416699</v>
      </c>
      <c r="M95" s="4">
        <v>9928608670</v>
      </c>
      <c r="N95" s="4">
        <v>9024905892</v>
      </c>
      <c r="O95" s="24">
        <v>44846</v>
      </c>
      <c r="P95" s="11">
        <v>44846</v>
      </c>
      <c r="Q95" s="12" t="s">
        <v>318</v>
      </c>
      <c r="R95" s="63">
        <v>939212927478</v>
      </c>
      <c r="S95" s="77" t="s">
        <v>30</v>
      </c>
      <c r="T95" s="13" t="s">
        <v>489</v>
      </c>
      <c r="U95" s="13" t="s">
        <v>490</v>
      </c>
      <c r="V95" s="13" t="s">
        <v>484</v>
      </c>
      <c r="W95" s="13" t="s">
        <v>491</v>
      </c>
      <c r="X95" s="13" t="s">
        <v>492</v>
      </c>
      <c r="Y95" s="13" t="s">
        <v>509</v>
      </c>
      <c r="Z95" s="13" t="s">
        <v>508</v>
      </c>
      <c r="AA95" s="73">
        <f>1743/2125*100</f>
        <v>82.023529411764713</v>
      </c>
    </row>
    <row r="96" spans="1:27" x14ac:dyDescent="0.25">
      <c r="A96" s="98">
        <v>92</v>
      </c>
      <c r="B96" s="4" t="s">
        <v>82</v>
      </c>
      <c r="C96" s="4" t="s">
        <v>81</v>
      </c>
      <c r="D96" s="4" t="s">
        <v>80</v>
      </c>
      <c r="E96" s="4">
        <v>601039</v>
      </c>
      <c r="F96" s="98">
        <v>86</v>
      </c>
      <c r="G96" s="4" t="s">
        <v>3</v>
      </c>
      <c r="H96" s="4" t="s">
        <v>8</v>
      </c>
      <c r="I96" s="4" t="s">
        <v>16</v>
      </c>
      <c r="J96" s="4" t="s">
        <v>15</v>
      </c>
      <c r="K96" s="6">
        <v>37522</v>
      </c>
      <c r="L96" s="4">
        <v>9929940975</v>
      </c>
      <c r="M96" s="4">
        <v>8278664230</v>
      </c>
      <c r="N96" s="4">
        <v>9929940975</v>
      </c>
      <c r="O96" s="24">
        <v>44865</v>
      </c>
      <c r="P96" s="11">
        <v>44865</v>
      </c>
      <c r="Q96" s="12" t="s">
        <v>318</v>
      </c>
      <c r="R96" s="63">
        <v>244485287968</v>
      </c>
      <c r="S96" s="77" t="s">
        <v>30</v>
      </c>
      <c r="T96" s="13" t="s">
        <v>483</v>
      </c>
      <c r="U96" s="14" t="s">
        <v>484</v>
      </c>
      <c r="V96" s="13" t="s">
        <v>485</v>
      </c>
      <c r="W96" s="13" t="s">
        <v>483</v>
      </c>
      <c r="X96" s="13" t="s">
        <v>485</v>
      </c>
      <c r="Y96" s="13" t="s">
        <v>702</v>
      </c>
      <c r="Z96" s="13" t="s">
        <v>589</v>
      </c>
      <c r="AA96" s="73">
        <f>1628/2125*100</f>
        <v>76.611764705882351</v>
      </c>
    </row>
    <row r="97" spans="1:34" ht="15" customHeight="1" x14ac:dyDescent="0.25">
      <c r="A97" s="98">
        <v>93</v>
      </c>
      <c r="B97" s="4" t="s">
        <v>283</v>
      </c>
      <c r="C97" s="4" t="s">
        <v>282</v>
      </c>
      <c r="D97" s="4" t="s">
        <v>281</v>
      </c>
      <c r="E97" s="4">
        <v>602854</v>
      </c>
      <c r="F97" s="98">
        <v>71</v>
      </c>
      <c r="G97" s="4" t="s">
        <v>3</v>
      </c>
      <c r="H97" s="4" t="s">
        <v>49</v>
      </c>
      <c r="I97" s="4"/>
      <c r="J97" s="4" t="s">
        <v>15</v>
      </c>
      <c r="K97" s="6">
        <v>36896</v>
      </c>
      <c r="L97" s="4">
        <v>8209801275</v>
      </c>
      <c r="M97" s="4">
        <v>9602685075</v>
      </c>
      <c r="N97" s="4">
        <v>9649203023</v>
      </c>
      <c r="O97" s="24">
        <v>44852</v>
      </c>
      <c r="P97" s="11">
        <v>44852</v>
      </c>
      <c r="Q97" s="12" t="s">
        <v>318</v>
      </c>
      <c r="R97" s="63">
        <v>566920415526</v>
      </c>
      <c r="S97" s="77" t="s">
        <v>98</v>
      </c>
      <c r="T97" s="13" t="s">
        <v>480</v>
      </c>
      <c r="U97" s="13" t="s">
        <v>478</v>
      </c>
      <c r="V97" s="13" t="s">
        <v>479</v>
      </c>
      <c r="W97" s="13" t="s">
        <v>534</v>
      </c>
      <c r="X97" s="13" t="s">
        <v>720</v>
      </c>
      <c r="Y97" s="13" t="s">
        <v>682</v>
      </c>
      <c r="Z97" s="13" t="s">
        <v>578</v>
      </c>
      <c r="AA97" s="73">
        <f>1104/1900*100</f>
        <v>58.10526315789474</v>
      </c>
    </row>
    <row r="98" spans="1:34" ht="15" customHeight="1" x14ac:dyDescent="0.25">
      <c r="A98" s="98">
        <v>94</v>
      </c>
      <c r="B98" s="4" t="s">
        <v>211</v>
      </c>
      <c r="C98" s="4" t="s">
        <v>210</v>
      </c>
      <c r="D98" s="4" t="s">
        <v>99</v>
      </c>
      <c r="E98" s="4">
        <v>574443</v>
      </c>
      <c r="F98" s="98">
        <v>90</v>
      </c>
      <c r="G98" s="4" t="s">
        <v>3</v>
      </c>
      <c r="H98" s="4" t="s">
        <v>8</v>
      </c>
      <c r="I98" s="4"/>
      <c r="J98" s="4" t="s">
        <v>7</v>
      </c>
      <c r="K98" s="6">
        <v>37080</v>
      </c>
      <c r="L98" s="4">
        <v>8000295443</v>
      </c>
      <c r="M98" s="4">
        <v>9982554866</v>
      </c>
      <c r="N98" s="4">
        <v>9509552189</v>
      </c>
      <c r="O98" s="24">
        <v>44865</v>
      </c>
      <c r="P98" s="11">
        <v>44865</v>
      </c>
      <c r="Q98" s="12" t="s">
        <v>318</v>
      </c>
      <c r="R98" s="63">
        <v>654754874454</v>
      </c>
      <c r="S98" s="77" t="s">
        <v>98</v>
      </c>
      <c r="T98" s="13" t="s">
        <v>480</v>
      </c>
      <c r="U98" s="13" t="s">
        <v>500</v>
      </c>
      <c r="V98" s="13" t="s">
        <v>479</v>
      </c>
      <c r="W98" s="13" t="s">
        <v>534</v>
      </c>
      <c r="X98" s="13" t="s">
        <v>720</v>
      </c>
      <c r="Y98" s="13" t="s">
        <v>705</v>
      </c>
      <c r="Z98" s="12" t="s">
        <v>704</v>
      </c>
      <c r="AA98" s="73">
        <f>1074/1900*100</f>
        <v>56.526315789473678</v>
      </c>
    </row>
    <row r="99" spans="1:34" ht="15" customHeight="1" x14ac:dyDescent="0.25">
      <c r="A99" s="98">
        <v>95</v>
      </c>
      <c r="B99" s="4" t="s">
        <v>365</v>
      </c>
      <c r="C99" s="4" t="s">
        <v>366</v>
      </c>
      <c r="D99" s="4" t="s">
        <v>367</v>
      </c>
      <c r="E99" s="4">
        <v>891580</v>
      </c>
      <c r="F99" s="98">
        <v>96</v>
      </c>
      <c r="G99" s="4" t="s">
        <v>3</v>
      </c>
      <c r="H99" s="4" t="s">
        <v>8</v>
      </c>
      <c r="I99" s="4"/>
      <c r="J99" s="4" t="s">
        <v>7</v>
      </c>
      <c r="K99" s="6">
        <v>35888</v>
      </c>
      <c r="L99" s="4">
        <v>8503959578</v>
      </c>
      <c r="M99" s="4">
        <v>6378405745</v>
      </c>
      <c r="N99" s="4" t="s">
        <v>674</v>
      </c>
      <c r="O99" s="24">
        <v>44872</v>
      </c>
      <c r="P99" s="11">
        <v>44872</v>
      </c>
      <c r="Q99" s="12" t="s">
        <v>455</v>
      </c>
      <c r="R99" s="63">
        <v>306027153628</v>
      </c>
      <c r="S99" s="77" t="s">
        <v>98</v>
      </c>
      <c r="T99" s="13" t="s">
        <v>480</v>
      </c>
      <c r="U99" s="13" t="s">
        <v>517</v>
      </c>
      <c r="V99" s="13" t="s">
        <v>479</v>
      </c>
      <c r="W99" s="13" t="s">
        <v>534</v>
      </c>
      <c r="X99" s="13" t="s">
        <v>479</v>
      </c>
      <c r="Y99" s="13" t="s">
        <v>642</v>
      </c>
      <c r="Z99" s="13" t="s">
        <v>605</v>
      </c>
      <c r="AA99" s="73">
        <f>920/1900*100</f>
        <v>48.421052631578945</v>
      </c>
    </row>
    <row r="100" spans="1:34" ht="15" customHeight="1" x14ac:dyDescent="0.25">
      <c r="A100" s="98">
        <v>96</v>
      </c>
      <c r="B100" s="4" t="s">
        <v>110</v>
      </c>
      <c r="C100" s="4" t="s">
        <v>109</v>
      </c>
      <c r="D100" s="4" t="s">
        <v>108</v>
      </c>
      <c r="E100" s="4">
        <v>867716</v>
      </c>
      <c r="F100" s="98">
        <v>11</v>
      </c>
      <c r="G100" s="4" t="s">
        <v>3</v>
      </c>
      <c r="H100" s="4" t="s">
        <v>49</v>
      </c>
      <c r="I100" s="4"/>
      <c r="J100" s="4" t="s">
        <v>48</v>
      </c>
      <c r="K100" s="6">
        <v>34868</v>
      </c>
      <c r="L100" s="4">
        <v>9509104056</v>
      </c>
      <c r="M100" s="4">
        <v>9024119575</v>
      </c>
      <c r="N100" s="4">
        <v>8302780137</v>
      </c>
      <c r="O100" s="24">
        <v>44846</v>
      </c>
      <c r="P100" s="11">
        <v>44846</v>
      </c>
      <c r="Q100" s="12" t="s">
        <v>318</v>
      </c>
      <c r="R100" s="63">
        <v>958221263137</v>
      </c>
      <c r="S100" s="77" t="s">
        <v>98</v>
      </c>
      <c r="T100" s="13" t="s">
        <v>480</v>
      </c>
      <c r="U100" s="13" t="s">
        <v>479</v>
      </c>
      <c r="V100" s="13" t="s">
        <v>496</v>
      </c>
      <c r="W100" s="13" t="s">
        <v>534</v>
      </c>
      <c r="X100" s="13" t="s">
        <v>720</v>
      </c>
      <c r="Y100" s="13" t="s">
        <v>497</v>
      </c>
      <c r="Z100" s="13" t="s">
        <v>498</v>
      </c>
      <c r="AA100" s="73">
        <f>1053/1900*100</f>
        <v>55.421052631578945</v>
      </c>
    </row>
    <row r="101" spans="1:34" ht="15" customHeight="1" x14ac:dyDescent="0.25">
      <c r="A101" s="98">
        <v>97</v>
      </c>
      <c r="B101" s="4" t="s">
        <v>297</v>
      </c>
      <c r="C101" s="4" t="s">
        <v>296</v>
      </c>
      <c r="D101" s="4" t="s">
        <v>295</v>
      </c>
      <c r="E101" s="4">
        <v>602869</v>
      </c>
      <c r="F101" s="61">
        <v>2</v>
      </c>
      <c r="G101" s="4" t="s">
        <v>3</v>
      </c>
      <c r="H101" s="4" t="s">
        <v>2</v>
      </c>
      <c r="I101" s="4"/>
      <c r="J101" s="4" t="s">
        <v>15</v>
      </c>
      <c r="K101" s="6">
        <v>37282</v>
      </c>
      <c r="L101" s="4">
        <v>9462561612</v>
      </c>
      <c r="M101" s="4">
        <v>9653814822</v>
      </c>
      <c r="N101" s="4">
        <v>9460711386</v>
      </c>
      <c r="O101" s="11">
        <v>44845</v>
      </c>
      <c r="P101" s="11">
        <v>44845</v>
      </c>
      <c r="Q101" s="12" t="s">
        <v>318</v>
      </c>
      <c r="R101" s="63">
        <v>849399063638</v>
      </c>
      <c r="S101" s="77" t="s">
        <v>98</v>
      </c>
      <c r="T101" s="13" t="s">
        <v>517</v>
      </c>
      <c r="U101" s="13" t="s">
        <v>500</v>
      </c>
      <c r="V101" s="13" t="s">
        <v>478</v>
      </c>
      <c r="W101" s="13" t="s">
        <v>517</v>
      </c>
      <c r="X101" s="13" t="s">
        <v>720</v>
      </c>
      <c r="Y101" s="13" t="s">
        <v>519</v>
      </c>
      <c r="Z101" s="13" t="s">
        <v>518</v>
      </c>
      <c r="AA101" s="73">
        <f>1384/1900*100</f>
        <v>72.84210526315789</v>
      </c>
    </row>
    <row r="102" spans="1:34" ht="15" customHeight="1" x14ac:dyDescent="0.25">
      <c r="A102" s="98">
        <v>98</v>
      </c>
      <c r="B102" s="4" t="s">
        <v>273</v>
      </c>
      <c r="C102" s="4" t="s">
        <v>272</v>
      </c>
      <c r="D102" s="4" t="s">
        <v>271</v>
      </c>
      <c r="E102" s="4">
        <v>600333</v>
      </c>
      <c r="F102" s="98">
        <v>48</v>
      </c>
      <c r="G102" s="4" t="s">
        <v>3</v>
      </c>
      <c r="H102" s="4" t="s">
        <v>49</v>
      </c>
      <c r="I102" s="4"/>
      <c r="J102" s="4" t="s">
        <v>15</v>
      </c>
      <c r="K102" s="6">
        <v>37600</v>
      </c>
      <c r="L102" s="4">
        <v>9660414128</v>
      </c>
      <c r="M102" s="4">
        <v>6378822059</v>
      </c>
      <c r="N102" s="4">
        <v>8302065823</v>
      </c>
      <c r="O102" s="24">
        <v>44849</v>
      </c>
      <c r="P102" s="11">
        <v>44849</v>
      </c>
      <c r="Q102" s="12" t="s">
        <v>318</v>
      </c>
      <c r="R102" s="63">
        <v>618692577787</v>
      </c>
      <c r="S102" s="77" t="s">
        <v>98</v>
      </c>
      <c r="T102" s="13" t="s">
        <v>480</v>
      </c>
      <c r="U102" s="13" t="s">
        <v>478</v>
      </c>
      <c r="V102" s="13" t="s">
        <v>479</v>
      </c>
      <c r="W102" s="13" t="s">
        <v>534</v>
      </c>
      <c r="X102" s="13" t="s">
        <v>720</v>
      </c>
      <c r="Y102" s="13" t="s">
        <v>545</v>
      </c>
      <c r="Z102" s="13" t="s">
        <v>546</v>
      </c>
      <c r="AA102" s="73">
        <f>1379/1900*100</f>
        <v>72.578947368421055</v>
      </c>
    </row>
    <row r="103" spans="1:34" ht="15" customHeight="1" x14ac:dyDescent="0.25">
      <c r="A103" s="98">
        <v>99</v>
      </c>
      <c r="B103" s="4" t="s">
        <v>55</v>
      </c>
      <c r="C103" s="4" t="s">
        <v>54</v>
      </c>
      <c r="D103" s="4" t="s">
        <v>53</v>
      </c>
      <c r="E103" s="4">
        <v>602032</v>
      </c>
      <c r="F103" s="98">
        <v>21</v>
      </c>
      <c r="G103" s="4" t="s">
        <v>3</v>
      </c>
      <c r="H103" s="4" t="s">
        <v>49</v>
      </c>
      <c r="I103" s="4"/>
      <c r="J103" s="4" t="s">
        <v>48</v>
      </c>
      <c r="K103" s="6">
        <v>36607</v>
      </c>
      <c r="L103" s="4">
        <v>9784642315</v>
      </c>
      <c r="M103" s="4">
        <v>6378439460</v>
      </c>
      <c r="N103" s="4">
        <v>7627050326</v>
      </c>
      <c r="O103" s="24">
        <v>44847</v>
      </c>
      <c r="P103" s="11">
        <v>44847</v>
      </c>
      <c r="Q103" s="12" t="s">
        <v>318</v>
      </c>
      <c r="R103" s="63">
        <v>297924112757</v>
      </c>
      <c r="S103" s="77" t="s">
        <v>30</v>
      </c>
      <c r="T103" s="13" t="s">
        <v>483</v>
      </c>
      <c r="U103" s="13" t="s">
        <v>485</v>
      </c>
      <c r="V103" s="13" t="s">
        <v>725</v>
      </c>
      <c r="W103" s="13" t="s">
        <v>483</v>
      </c>
      <c r="X103" s="13" t="s">
        <v>485</v>
      </c>
      <c r="Y103" s="13" t="s">
        <v>465</v>
      </c>
      <c r="Z103" s="13" t="s">
        <v>473</v>
      </c>
      <c r="AA103" s="74">
        <f>1439/2125*100</f>
        <v>67.71764705882353</v>
      </c>
      <c r="AC103" s="42"/>
      <c r="AD103" s="42"/>
      <c r="AE103" s="42"/>
      <c r="AF103" s="42"/>
      <c r="AG103" s="43"/>
      <c r="AH103" s="42"/>
    </row>
    <row r="104" spans="1:34" ht="15" customHeight="1" x14ac:dyDescent="0.25">
      <c r="A104" s="98">
        <v>100</v>
      </c>
      <c r="B104" s="4" t="s">
        <v>241</v>
      </c>
      <c r="C104" s="4" t="s">
        <v>240</v>
      </c>
      <c r="D104" s="4" t="s">
        <v>239</v>
      </c>
      <c r="E104" s="4">
        <v>600965</v>
      </c>
      <c r="F104" s="98">
        <v>53</v>
      </c>
      <c r="G104" s="4" t="s">
        <v>3</v>
      </c>
      <c r="H104" s="4" t="s">
        <v>17</v>
      </c>
      <c r="I104" s="4"/>
      <c r="J104" s="4" t="s">
        <v>15</v>
      </c>
      <c r="K104" s="6">
        <v>31051</v>
      </c>
      <c r="L104" s="4">
        <v>9829319843</v>
      </c>
      <c r="M104" s="4">
        <v>9079820028</v>
      </c>
      <c r="N104" s="4">
        <v>9587327364</v>
      </c>
      <c r="O104" s="24">
        <v>44849</v>
      </c>
      <c r="P104" s="24">
        <v>44849</v>
      </c>
      <c r="Q104" s="12" t="s">
        <v>318</v>
      </c>
      <c r="R104" s="63">
        <v>414463415744</v>
      </c>
      <c r="S104" s="77" t="s">
        <v>98</v>
      </c>
      <c r="T104" s="13" t="s">
        <v>480</v>
      </c>
      <c r="U104" s="13" t="s">
        <v>478</v>
      </c>
      <c r="V104" s="13" t="s">
        <v>479</v>
      </c>
      <c r="W104" s="13" t="s">
        <v>534</v>
      </c>
      <c r="X104" s="13" t="s">
        <v>478</v>
      </c>
      <c r="Y104" s="13" t="s">
        <v>680</v>
      </c>
      <c r="Z104" s="13" t="s">
        <v>575</v>
      </c>
      <c r="AA104" s="73">
        <f>805/1800*100</f>
        <v>44.722222222222221</v>
      </c>
    </row>
    <row r="138" spans="1:12" s="44" customFormat="1" x14ac:dyDescent="0.25">
      <c r="A138" s="234" t="s">
        <v>311</v>
      </c>
      <c r="B138" s="234"/>
      <c r="C138" s="234"/>
      <c r="D138" s="234"/>
      <c r="E138" s="234"/>
      <c r="F138" s="234"/>
    </row>
    <row r="139" spans="1:12" s="44" customFormat="1" x14ac:dyDescent="0.25">
      <c r="A139" s="234" t="s">
        <v>322</v>
      </c>
      <c r="B139" s="234"/>
      <c r="C139" s="234"/>
      <c r="D139" s="234"/>
      <c r="E139" s="234"/>
      <c r="F139" s="234"/>
    </row>
    <row r="140" spans="1:12" s="44" customFormat="1" ht="22.5" x14ac:dyDescent="0.25">
      <c r="A140" s="4" t="s">
        <v>323</v>
      </c>
      <c r="B140" s="4" t="s">
        <v>308</v>
      </c>
      <c r="C140" s="4" t="s">
        <v>324</v>
      </c>
      <c r="D140" s="4" t="s">
        <v>307</v>
      </c>
      <c r="E140" s="4" t="s">
        <v>306</v>
      </c>
      <c r="F140" s="4" t="s">
        <v>305</v>
      </c>
    </row>
    <row r="141" spans="1:12" s="44" customFormat="1" ht="22.5" x14ac:dyDescent="0.25">
      <c r="A141" s="4">
        <v>1</v>
      </c>
      <c r="B141" s="22">
        <v>890713</v>
      </c>
      <c r="C141" s="48" t="s">
        <v>325</v>
      </c>
      <c r="D141" s="4" t="s">
        <v>734</v>
      </c>
      <c r="E141" s="4" t="s">
        <v>735</v>
      </c>
      <c r="F141" s="4" t="s">
        <v>736</v>
      </c>
    </row>
    <row r="144" spans="1:12" x14ac:dyDescent="0.25">
      <c r="A144" s="234" t="s">
        <v>311</v>
      </c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</row>
    <row r="145" spans="1:12" x14ac:dyDescent="0.25">
      <c r="A145" s="234" t="s">
        <v>310</v>
      </c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</row>
    <row r="146" spans="1:12" ht="22.5" x14ac:dyDescent="0.25">
      <c r="A146" s="4" t="s">
        <v>309</v>
      </c>
      <c r="B146" s="4" t="s">
        <v>308</v>
      </c>
      <c r="C146" s="4" t="s">
        <v>307</v>
      </c>
      <c r="D146" s="4" t="s">
        <v>306</v>
      </c>
      <c r="E146" s="4" t="s">
        <v>305</v>
      </c>
      <c r="F146" s="4" t="s">
        <v>304</v>
      </c>
      <c r="G146" s="4" t="s">
        <v>303</v>
      </c>
      <c r="H146" s="4" t="s">
        <v>302</v>
      </c>
      <c r="I146" s="4" t="s">
        <v>301</v>
      </c>
      <c r="J146" s="4" t="s">
        <v>300</v>
      </c>
      <c r="K146" s="4" t="s">
        <v>299</v>
      </c>
      <c r="L146" s="4" t="s">
        <v>298</v>
      </c>
    </row>
    <row r="147" spans="1:12" ht="22.5" x14ac:dyDescent="0.25">
      <c r="A147" s="4">
        <v>1</v>
      </c>
      <c r="B147" s="4">
        <v>890713</v>
      </c>
      <c r="C147" s="4" t="s">
        <v>734</v>
      </c>
      <c r="D147" s="4" t="s">
        <v>735</v>
      </c>
      <c r="E147" s="4" t="s">
        <v>736</v>
      </c>
      <c r="F147" s="4" t="s">
        <v>3</v>
      </c>
      <c r="G147" s="4" t="s">
        <v>37</v>
      </c>
      <c r="H147" s="4"/>
      <c r="I147" s="4" t="s">
        <v>41</v>
      </c>
      <c r="J147" s="6">
        <v>36065</v>
      </c>
      <c r="K147" s="4">
        <v>7297048854</v>
      </c>
      <c r="L147" s="4" t="s">
        <v>98</v>
      </c>
    </row>
  </sheetData>
  <mergeCells count="8">
    <mergeCell ref="A145:L145"/>
    <mergeCell ref="A1:O1"/>
    <mergeCell ref="A2:O2"/>
    <mergeCell ref="T4:V4"/>
    <mergeCell ref="W4:X4"/>
    <mergeCell ref="A138:F138"/>
    <mergeCell ref="A139:F139"/>
    <mergeCell ref="A144:L1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opLeftCell="A16" workbookViewId="0">
      <selection activeCell="C36" sqref="C36"/>
    </sheetView>
  </sheetViews>
  <sheetFormatPr defaultRowHeight="15" x14ac:dyDescent="0.25"/>
  <cols>
    <col min="1" max="1" width="5.7109375" customWidth="1"/>
    <col min="2" max="2" width="40.140625" customWidth="1"/>
    <col min="3" max="3" width="27.85546875" customWidth="1"/>
    <col min="4" max="4" width="27.5703125" customWidth="1"/>
    <col min="5" max="10" width="10.140625" customWidth="1"/>
    <col min="11" max="11" width="14.85546875" customWidth="1"/>
    <col min="12" max="12" width="14.42578125" customWidth="1"/>
    <col min="13" max="16" width="10.140625" customWidth="1"/>
    <col min="25" max="25" width="62.85546875" customWidth="1"/>
  </cols>
  <sheetData>
    <row r="1" spans="1:16" x14ac:dyDescent="0.25">
      <c r="A1" s="3"/>
      <c r="B1" s="1"/>
      <c r="I1" s="3"/>
      <c r="J1" s="3"/>
      <c r="K1" s="3"/>
      <c r="L1" s="3"/>
    </row>
    <row r="2" spans="1:16" x14ac:dyDescent="0.25">
      <c r="A2" s="3"/>
      <c r="B2" s="1"/>
      <c r="I2" s="3"/>
      <c r="J2" s="3"/>
      <c r="K2" s="3"/>
      <c r="L2" s="3"/>
    </row>
    <row r="3" spans="1:16" x14ac:dyDescent="0.25">
      <c r="A3" s="238" t="s">
        <v>311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55"/>
    </row>
    <row r="4" spans="1:16" x14ac:dyDescent="0.25">
      <c r="A4" s="256" t="s">
        <v>447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6" x14ac:dyDescent="0.25">
      <c r="A5" s="1"/>
      <c r="B5" s="15" t="s">
        <v>320</v>
      </c>
      <c r="C5" s="1"/>
      <c r="E5" s="15"/>
      <c r="F5" s="15"/>
      <c r="G5" s="1"/>
      <c r="H5" s="1"/>
      <c r="I5" s="1"/>
      <c r="J5" s="1"/>
      <c r="K5" s="1"/>
      <c r="L5" s="1"/>
      <c r="M5" s="1"/>
      <c r="N5" s="9"/>
    </row>
    <row r="6" spans="1:16" ht="30.75" customHeight="1" x14ac:dyDescent="0.25">
      <c r="A6" s="7" t="s">
        <v>309</v>
      </c>
      <c r="B6" s="4" t="s">
        <v>307</v>
      </c>
      <c r="C6" s="4" t="s">
        <v>306</v>
      </c>
      <c r="D6" s="4" t="s">
        <v>305</v>
      </c>
      <c r="E6" s="4" t="s">
        <v>308</v>
      </c>
      <c r="F6" s="8" t="s">
        <v>314</v>
      </c>
      <c r="G6" s="4" t="s">
        <v>304</v>
      </c>
      <c r="H6" s="4" t="s">
        <v>321</v>
      </c>
      <c r="I6" s="4" t="s">
        <v>302</v>
      </c>
      <c r="J6" s="4" t="s">
        <v>301</v>
      </c>
      <c r="K6" s="4" t="s">
        <v>300</v>
      </c>
      <c r="L6" s="4" t="s">
        <v>299</v>
      </c>
      <c r="M6" s="4" t="s">
        <v>298</v>
      </c>
      <c r="N6" s="4" t="s">
        <v>316</v>
      </c>
      <c r="O6" s="4" t="s">
        <v>317</v>
      </c>
      <c r="P6" s="13" t="s">
        <v>319</v>
      </c>
    </row>
    <row r="7" spans="1:16" ht="18.75" customHeight="1" x14ac:dyDescent="0.25">
      <c r="A7" s="7">
        <v>1</v>
      </c>
      <c r="B7" s="4" t="s">
        <v>58</v>
      </c>
      <c r="C7" s="4" t="s">
        <v>57</v>
      </c>
      <c r="D7" s="4" t="s">
        <v>56</v>
      </c>
      <c r="E7" s="4">
        <v>577174</v>
      </c>
      <c r="F7" s="25">
        <v>23</v>
      </c>
      <c r="G7" s="4" t="s">
        <v>3</v>
      </c>
      <c r="H7" s="4" t="s">
        <v>2</v>
      </c>
      <c r="I7" s="4"/>
      <c r="J7" s="4" t="s">
        <v>1</v>
      </c>
      <c r="K7" s="6">
        <v>36387</v>
      </c>
      <c r="L7" s="4">
        <v>9511576570</v>
      </c>
      <c r="M7" s="4" t="s">
        <v>30</v>
      </c>
      <c r="N7" s="14"/>
      <c r="O7" s="11"/>
      <c r="P7" s="12" t="s">
        <v>318</v>
      </c>
    </row>
    <row r="8" spans="1:16" ht="18.75" customHeight="1" x14ac:dyDescent="0.25">
      <c r="A8" s="7">
        <v>2</v>
      </c>
      <c r="B8" s="4" t="s">
        <v>35</v>
      </c>
      <c r="C8" s="4" t="s">
        <v>34</v>
      </c>
      <c r="D8" s="4" t="s">
        <v>33</v>
      </c>
      <c r="E8" s="4">
        <v>737185</v>
      </c>
      <c r="F8" s="25">
        <v>26</v>
      </c>
      <c r="G8" s="4" t="s">
        <v>3</v>
      </c>
      <c r="H8" s="4" t="s">
        <v>32</v>
      </c>
      <c r="I8" s="4"/>
      <c r="J8" s="4" t="s">
        <v>31</v>
      </c>
      <c r="K8" s="6">
        <v>36304</v>
      </c>
      <c r="L8" s="4">
        <v>7665183398</v>
      </c>
      <c r="M8" s="4" t="s">
        <v>30</v>
      </c>
      <c r="N8" s="11">
        <v>44848</v>
      </c>
      <c r="O8" s="11">
        <v>44848</v>
      </c>
      <c r="P8" s="12" t="s">
        <v>318</v>
      </c>
    </row>
    <row r="9" spans="1:16" ht="18.75" customHeight="1" x14ac:dyDescent="0.25">
      <c r="A9" s="45">
        <v>3</v>
      </c>
      <c r="B9" s="4" t="s">
        <v>182</v>
      </c>
      <c r="C9" s="4" t="s">
        <v>181</v>
      </c>
      <c r="D9" s="4" t="s">
        <v>180</v>
      </c>
      <c r="E9" s="4">
        <v>575991</v>
      </c>
      <c r="F9" s="25">
        <v>31</v>
      </c>
      <c r="G9" s="4" t="s">
        <v>3</v>
      </c>
      <c r="H9" s="4" t="s">
        <v>8</v>
      </c>
      <c r="I9" s="4"/>
      <c r="J9" s="4" t="s">
        <v>7</v>
      </c>
      <c r="K9" s="6">
        <v>37414</v>
      </c>
      <c r="L9" s="4">
        <v>8824126347</v>
      </c>
      <c r="M9" s="4" t="s">
        <v>98</v>
      </c>
      <c r="N9" s="11">
        <v>44848</v>
      </c>
      <c r="O9" s="11">
        <v>44848</v>
      </c>
      <c r="P9" s="12" t="s">
        <v>318</v>
      </c>
    </row>
    <row r="10" spans="1:16" ht="18.75" customHeight="1" x14ac:dyDescent="0.25">
      <c r="A10" s="45">
        <v>4</v>
      </c>
      <c r="B10" s="4" t="s">
        <v>128</v>
      </c>
      <c r="C10" s="4" t="s">
        <v>127</v>
      </c>
      <c r="D10" s="4" t="s">
        <v>126</v>
      </c>
      <c r="E10" s="4">
        <v>890543</v>
      </c>
      <c r="F10" s="25">
        <v>72</v>
      </c>
      <c r="G10" s="4" t="s">
        <v>3</v>
      </c>
      <c r="H10" s="4" t="s">
        <v>37</v>
      </c>
      <c r="I10" s="4"/>
      <c r="J10" s="4" t="s">
        <v>41</v>
      </c>
      <c r="K10" s="6">
        <v>36865</v>
      </c>
      <c r="L10" s="4">
        <v>9116907636</v>
      </c>
      <c r="M10" s="4" t="s">
        <v>98</v>
      </c>
      <c r="N10" s="11">
        <v>44852</v>
      </c>
      <c r="O10" s="11">
        <v>44852</v>
      </c>
      <c r="P10" s="12" t="s">
        <v>318</v>
      </c>
    </row>
    <row r="11" spans="1:16" ht="18.75" customHeight="1" x14ac:dyDescent="0.25">
      <c r="A11" s="45">
        <v>5</v>
      </c>
      <c r="B11" s="4" t="s">
        <v>40</v>
      </c>
      <c r="C11" s="4" t="s">
        <v>39</v>
      </c>
      <c r="D11" s="4" t="s">
        <v>38</v>
      </c>
      <c r="E11" s="4">
        <v>744183</v>
      </c>
      <c r="F11" s="25">
        <v>83</v>
      </c>
      <c r="G11" s="4" t="s">
        <v>3</v>
      </c>
      <c r="H11" s="4" t="s">
        <v>37</v>
      </c>
      <c r="I11" s="4"/>
      <c r="J11" s="4" t="s">
        <v>36</v>
      </c>
      <c r="K11" s="6">
        <v>37085</v>
      </c>
      <c r="L11" s="4">
        <v>8619548104</v>
      </c>
      <c r="M11" s="4" t="s">
        <v>30</v>
      </c>
      <c r="N11" s="11">
        <v>44862</v>
      </c>
      <c r="O11" s="11">
        <v>44862</v>
      </c>
      <c r="P11" s="12" t="s">
        <v>318</v>
      </c>
    </row>
    <row r="12" spans="1:16" ht="18.75" customHeight="1" x14ac:dyDescent="0.25">
      <c r="A12" s="45">
        <v>6</v>
      </c>
      <c r="B12" s="4" t="s">
        <v>119</v>
      </c>
      <c r="C12" s="4" t="s">
        <v>118</v>
      </c>
      <c r="D12" s="4" t="s">
        <v>117</v>
      </c>
      <c r="E12" s="4">
        <v>602827</v>
      </c>
      <c r="F12" s="25">
        <v>12</v>
      </c>
      <c r="G12" s="4" t="s">
        <v>3</v>
      </c>
      <c r="H12" s="4" t="s">
        <v>49</v>
      </c>
      <c r="I12" s="4"/>
      <c r="J12" s="4" t="s">
        <v>48</v>
      </c>
      <c r="K12" s="6">
        <v>37307</v>
      </c>
      <c r="L12" s="4">
        <v>8824390197</v>
      </c>
      <c r="M12" s="4" t="s">
        <v>98</v>
      </c>
      <c r="N12" s="10"/>
      <c r="O12" s="10"/>
      <c r="P12" s="12" t="s">
        <v>318</v>
      </c>
    </row>
    <row r="13" spans="1:16" ht="18.75" customHeight="1" x14ac:dyDescent="0.25">
      <c r="A13" s="45">
        <v>7</v>
      </c>
      <c r="B13" s="4" t="s">
        <v>73</v>
      </c>
      <c r="C13" s="4" t="s">
        <v>72</v>
      </c>
      <c r="D13" s="4" t="s">
        <v>71</v>
      </c>
      <c r="E13" s="4">
        <v>575025</v>
      </c>
      <c r="F13" s="25">
        <v>44</v>
      </c>
      <c r="G13" s="4" t="s">
        <v>3</v>
      </c>
      <c r="H13" s="4" t="s">
        <v>8</v>
      </c>
      <c r="I13" s="4"/>
      <c r="J13" s="4" t="s">
        <v>7</v>
      </c>
      <c r="K13" s="6">
        <v>34099</v>
      </c>
      <c r="L13" s="4">
        <v>9653922622</v>
      </c>
      <c r="M13" s="4" t="s">
        <v>30</v>
      </c>
      <c r="N13" s="24">
        <v>44849</v>
      </c>
      <c r="O13" s="24">
        <v>44849</v>
      </c>
      <c r="P13" s="12" t="s">
        <v>318</v>
      </c>
    </row>
    <row r="14" spans="1:16" ht="18.75" customHeight="1" x14ac:dyDescent="0.25">
      <c r="A14" s="45">
        <v>8</v>
      </c>
      <c r="B14" s="4" t="s">
        <v>162</v>
      </c>
      <c r="C14" s="4" t="s">
        <v>161</v>
      </c>
      <c r="D14" s="4" t="s">
        <v>160</v>
      </c>
      <c r="E14" s="4">
        <v>712187</v>
      </c>
      <c r="F14" s="25">
        <v>62</v>
      </c>
      <c r="G14" s="4" t="s">
        <v>3</v>
      </c>
      <c r="H14" s="4" t="s">
        <v>37</v>
      </c>
      <c r="I14" s="4"/>
      <c r="J14" s="4" t="s">
        <v>36</v>
      </c>
      <c r="K14" s="6">
        <v>37452</v>
      </c>
      <c r="L14" s="4">
        <v>9521568900</v>
      </c>
      <c r="M14" s="4" t="s">
        <v>98</v>
      </c>
      <c r="N14" s="11">
        <v>44851</v>
      </c>
      <c r="O14" s="11">
        <v>44851</v>
      </c>
      <c r="P14" s="12" t="s">
        <v>318</v>
      </c>
    </row>
    <row r="15" spans="1:16" ht="18.75" customHeight="1" x14ac:dyDescent="0.25">
      <c r="A15" s="45">
        <v>9</v>
      </c>
      <c r="B15" s="4" t="s">
        <v>191</v>
      </c>
      <c r="C15" s="4" t="s">
        <v>190</v>
      </c>
      <c r="D15" s="4" t="s">
        <v>189</v>
      </c>
      <c r="E15" s="4">
        <v>575361</v>
      </c>
      <c r="F15" s="25">
        <v>74</v>
      </c>
      <c r="G15" s="4" t="s">
        <v>3</v>
      </c>
      <c r="H15" s="4" t="s">
        <v>8</v>
      </c>
      <c r="I15" s="4"/>
      <c r="J15" s="4" t="s">
        <v>7</v>
      </c>
      <c r="K15" s="6">
        <v>37477</v>
      </c>
      <c r="L15" s="4">
        <v>9549569807</v>
      </c>
      <c r="M15" s="4" t="s">
        <v>98</v>
      </c>
      <c r="N15" s="11">
        <v>44852</v>
      </c>
      <c r="O15" s="11">
        <v>44852</v>
      </c>
      <c r="P15" s="12" t="s">
        <v>318</v>
      </c>
    </row>
    <row r="16" spans="1:16" ht="18.75" customHeight="1" x14ac:dyDescent="0.25">
      <c r="A16" s="45">
        <v>10</v>
      </c>
      <c r="B16" s="4" t="s">
        <v>61</v>
      </c>
      <c r="C16" s="4" t="s">
        <v>60</v>
      </c>
      <c r="D16" s="4" t="s">
        <v>59</v>
      </c>
      <c r="E16" s="4">
        <v>600788</v>
      </c>
      <c r="F16" s="25">
        <v>40</v>
      </c>
      <c r="G16" s="4" t="s">
        <v>3</v>
      </c>
      <c r="H16" s="4" t="s">
        <v>49</v>
      </c>
      <c r="I16" s="4"/>
      <c r="J16" s="4" t="s">
        <v>48</v>
      </c>
      <c r="K16" s="6">
        <v>36697</v>
      </c>
      <c r="L16" s="4">
        <v>7297976762</v>
      </c>
      <c r="M16" s="4" t="s">
        <v>30</v>
      </c>
      <c r="N16" s="11">
        <v>44848</v>
      </c>
      <c r="O16" s="11">
        <v>44848</v>
      </c>
      <c r="P16" s="12" t="s">
        <v>318</v>
      </c>
    </row>
    <row r="17" spans="1:27" ht="18.75" customHeight="1" x14ac:dyDescent="0.25">
      <c r="A17" s="45">
        <v>11</v>
      </c>
      <c r="B17" s="4" t="s">
        <v>107</v>
      </c>
      <c r="C17" s="4" t="s">
        <v>106</v>
      </c>
      <c r="D17" s="4" t="s">
        <v>105</v>
      </c>
      <c r="E17" s="4">
        <v>540869</v>
      </c>
      <c r="F17" s="25">
        <v>63</v>
      </c>
      <c r="G17" s="4" t="s">
        <v>3</v>
      </c>
      <c r="H17" s="4" t="s">
        <v>37</v>
      </c>
      <c r="I17" s="4"/>
      <c r="J17" s="4" t="s">
        <v>41</v>
      </c>
      <c r="K17" s="6">
        <v>37207</v>
      </c>
      <c r="L17" s="4">
        <v>9602546511</v>
      </c>
      <c r="M17" s="4" t="s">
        <v>98</v>
      </c>
      <c r="N17" s="11">
        <v>44851</v>
      </c>
      <c r="O17" s="11">
        <v>44851</v>
      </c>
      <c r="P17" s="12" t="s">
        <v>318</v>
      </c>
    </row>
    <row r="18" spans="1:27" ht="18.75" customHeight="1" x14ac:dyDescent="0.25">
      <c r="A18" s="45">
        <v>12</v>
      </c>
      <c r="B18" s="4" t="s">
        <v>88</v>
      </c>
      <c r="C18" s="4" t="s">
        <v>87</v>
      </c>
      <c r="D18" s="4" t="s">
        <v>86</v>
      </c>
      <c r="E18" s="4">
        <v>602749</v>
      </c>
      <c r="F18" s="46">
        <v>5</v>
      </c>
      <c r="G18" s="4" t="s">
        <v>3</v>
      </c>
      <c r="H18" s="4" t="s">
        <v>17</v>
      </c>
      <c r="I18" s="4"/>
      <c r="J18" s="4" t="s">
        <v>15</v>
      </c>
      <c r="K18" s="6">
        <v>36654</v>
      </c>
      <c r="L18" s="4">
        <v>7878012464</v>
      </c>
      <c r="M18" s="4" t="s">
        <v>30</v>
      </c>
      <c r="N18" s="10"/>
      <c r="O18" s="10"/>
      <c r="P18" s="12" t="s">
        <v>318</v>
      </c>
    </row>
    <row r="19" spans="1:27" ht="18.75" customHeight="1" x14ac:dyDescent="0.25">
      <c r="A19" s="45">
        <v>13</v>
      </c>
      <c r="B19" s="4" t="s">
        <v>188</v>
      </c>
      <c r="C19" s="4" t="s">
        <v>187</v>
      </c>
      <c r="D19" s="4" t="s">
        <v>186</v>
      </c>
      <c r="E19" s="4">
        <v>600154</v>
      </c>
      <c r="F19" s="25">
        <v>51</v>
      </c>
      <c r="G19" s="4" t="s">
        <v>3</v>
      </c>
      <c r="H19" s="4" t="s">
        <v>8</v>
      </c>
      <c r="I19" s="4"/>
      <c r="J19" s="4" t="s">
        <v>7</v>
      </c>
      <c r="K19" s="6">
        <v>35923</v>
      </c>
      <c r="L19" s="4">
        <v>7014818164</v>
      </c>
      <c r="M19" s="4" t="s">
        <v>98</v>
      </c>
      <c r="N19" s="11">
        <v>44849</v>
      </c>
      <c r="O19" s="11">
        <v>44849</v>
      </c>
      <c r="P19" s="12" t="s">
        <v>318</v>
      </c>
    </row>
    <row r="20" spans="1:27" ht="18.75" customHeight="1" x14ac:dyDescent="0.25">
      <c r="A20" s="45">
        <v>14</v>
      </c>
      <c r="B20" s="4" t="s">
        <v>23</v>
      </c>
      <c r="C20" s="4" t="s">
        <v>22</v>
      </c>
      <c r="D20" s="4" t="s">
        <v>21</v>
      </c>
      <c r="E20" s="4">
        <v>576686</v>
      </c>
      <c r="F20" s="25">
        <v>66</v>
      </c>
      <c r="G20" s="4" t="s">
        <v>3</v>
      </c>
      <c r="H20" s="4" t="s">
        <v>17</v>
      </c>
      <c r="I20" s="4" t="s">
        <v>16</v>
      </c>
      <c r="J20" s="4" t="s">
        <v>15</v>
      </c>
      <c r="K20" s="6">
        <v>36955</v>
      </c>
      <c r="L20" s="4">
        <v>7597332810</v>
      </c>
      <c r="M20" s="4" t="s">
        <v>0</v>
      </c>
      <c r="N20" s="11">
        <v>44851</v>
      </c>
      <c r="O20" s="11">
        <v>44851</v>
      </c>
      <c r="P20" s="12" t="s">
        <v>318</v>
      </c>
    </row>
    <row r="21" spans="1:27" ht="18.75" customHeight="1" x14ac:dyDescent="0.25">
      <c r="A21" s="45">
        <v>15</v>
      </c>
      <c r="B21" s="4" t="s">
        <v>136</v>
      </c>
      <c r="C21" s="4" t="s">
        <v>135</v>
      </c>
      <c r="D21" s="4" t="s">
        <v>134</v>
      </c>
      <c r="E21" s="4">
        <v>601045</v>
      </c>
      <c r="F21" s="25">
        <v>20</v>
      </c>
      <c r="G21" s="4" t="s">
        <v>3</v>
      </c>
      <c r="H21" s="4" t="s">
        <v>49</v>
      </c>
      <c r="I21" s="4"/>
      <c r="J21" s="4" t="s">
        <v>48</v>
      </c>
      <c r="K21" s="6">
        <v>36382</v>
      </c>
      <c r="L21" s="4">
        <v>9587478855</v>
      </c>
      <c r="M21" s="4" t="s">
        <v>98</v>
      </c>
      <c r="N21" s="18">
        <v>44847</v>
      </c>
      <c r="O21" s="11">
        <v>44847</v>
      </c>
      <c r="P21" s="12" t="s">
        <v>318</v>
      </c>
    </row>
    <row r="22" spans="1:27" ht="18.75" customHeight="1" x14ac:dyDescent="0.25">
      <c r="A22" s="45">
        <v>16</v>
      </c>
      <c r="B22" s="4" t="s">
        <v>20</v>
      </c>
      <c r="C22" s="4" t="s">
        <v>19</v>
      </c>
      <c r="D22" s="4" t="s">
        <v>18</v>
      </c>
      <c r="E22" s="4">
        <v>602550</v>
      </c>
      <c r="F22" s="25">
        <v>85</v>
      </c>
      <c r="G22" s="4" t="s">
        <v>3</v>
      </c>
      <c r="H22" s="4" t="s">
        <v>17</v>
      </c>
      <c r="I22" s="4" t="s">
        <v>16</v>
      </c>
      <c r="J22" s="4" t="s">
        <v>15</v>
      </c>
      <c r="K22" s="6">
        <v>36722</v>
      </c>
      <c r="L22" s="4">
        <v>9983434330</v>
      </c>
      <c r="M22" s="4" t="s">
        <v>0</v>
      </c>
      <c r="N22" s="11">
        <v>44863</v>
      </c>
      <c r="O22" s="11">
        <v>44863</v>
      </c>
      <c r="P22" s="12" t="s">
        <v>318</v>
      </c>
    </row>
    <row r="23" spans="1:27" ht="18.75" customHeight="1" x14ac:dyDescent="0.25">
      <c r="A23" s="45">
        <v>17</v>
      </c>
      <c r="B23" s="4" t="s">
        <v>116</v>
      </c>
      <c r="C23" s="4" t="s">
        <v>115</v>
      </c>
      <c r="D23" s="4" t="s">
        <v>114</v>
      </c>
      <c r="E23" s="4">
        <v>603140</v>
      </c>
      <c r="F23" s="25">
        <v>34</v>
      </c>
      <c r="G23" s="4" t="s">
        <v>3</v>
      </c>
      <c r="H23" s="4" t="s">
        <v>49</v>
      </c>
      <c r="I23" s="4"/>
      <c r="J23" s="4" t="s">
        <v>48</v>
      </c>
      <c r="K23" s="6">
        <v>37640</v>
      </c>
      <c r="L23" s="4">
        <v>7742555442</v>
      </c>
      <c r="M23" s="23" t="s">
        <v>98</v>
      </c>
      <c r="N23" s="11">
        <v>44848</v>
      </c>
      <c r="O23" s="11">
        <v>44848</v>
      </c>
      <c r="P23" s="12" t="s">
        <v>318</v>
      </c>
    </row>
    <row r="24" spans="1:27" ht="18.75" customHeight="1" x14ac:dyDescent="0.25">
      <c r="A24" s="45">
        <v>18</v>
      </c>
      <c r="B24" s="4" t="s">
        <v>44</v>
      </c>
      <c r="C24" s="4" t="s">
        <v>43</v>
      </c>
      <c r="D24" s="4" t="s">
        <v>42</v>
      </c>
      <c r="E24" s="4">
        <v>890279</v>
      </c>
      <c r="F24" s="25">
        <v>16</v>
      </c>
      <c r="G24" s="4" t="s">
        <v>3</v>
      </c>
      <c r="H24" s="4" t="s">
        <v>37</v>
      </c>
      <c r="I24" s="4"/>
      <c r="J24" s="4" t="s">
        <v>41</v>
      </c>
      <c r="K24" s="6">
        <v>37171</v>
      </c>
      <c r="L24" s="4">
        <v>7742938574</v>
      </c>
      <c r="M24" s="23" t="s">
        <v>30</v>
      </c>
      <c r="N24" s="11">
        <v>44847</v>
      </c>
      <c r="O24" s="11">
        <v>44847</v>
      </c>
      <c r="P24" s="12" t="s">
        <v>318</v>
      </c>
    </row>
    <row r="25" spans="1:27" ht="18.75" customHeight="1" x14ac:dyDescent="0.25">
      <c r="A25" s="45">
        <v>19</v>
      </c>
      <c r="B25" s="4" t="s">
        <v>159</v>
      </c>
      <c r="C25" s="4" t="s">
        <v>158</v>
      </c>
      <c r="D25" s="4" t="s">
        <v>157</v>
      </c>
      <c r="E25" s="4">
        <v>736271</v>
      </c>
      <c r="F25" s="17">
        <v>84</v>
      </c>
      <c r="G25" s="4" t="s">
        <v>3</v>
      </c>
      <c r="H25" s="4" t="s">
        <v>37</v>
      </c>
      <c r="I25" s="4"/>
      <c r="J25" s="4" t="s">
        <v>36</v>
      </c>
      <c r="K25" s="6">
        <v>36431</v>
      </c>
      <c r="L25" s="4">
        <v>9509569651</v>
      </c>
      <c r="M25" s="23" t="s">
        <v>98</v>
      </c>
      <c r="N25" s="11">
        <v>44863</v>
      </c>
      <c r="O25" s="11">
        <v>44863</v>
      </c>
      <c r="P25" s="12" t="s">
        <v>318</v>
      </c>
    </row>
    <row r="26" spans="1:27" ht="18.75" customHeight="1" x14ac:dyDescent="0.25">
      <c r="A26" s="45">
        <v>20</v>
      </c>
      <c r="B26" s="4" t="s">
        <v>185</v>
      </c>
      <c r="C26" s="4" t="s">
        <v>184</v>
      </c>
      <c r="D26" s="4" t="s">
        <v>183</v>
      </c>
      <c r="E26" s="4">
        <v>575261</v>
      </c>
      <c r="F26" s="25">
        <v>52</v>
      </c>
      <c r="G26" s="4" t="s">
        <v>3</v>
      </c>
      <c r="H26" s="4" t="s">
        <v>8</v>
      </c>
      <c r="I26" s="4"/>
      <c r="J26" s="4" t="s">
        <v>7</v>
      </c>
      <c r="K26" s="6">
        <v>37217</v>
      </c>
      <c r="L26" s="4">
        <v>9352830765</v>
      </c>
      <c r="M26" s="23" t="s">
        <v>98</v>
      </c>
      <c r="N26" s="11">
        <v>44849</v>
      </c>
      <c r="O26" s="11">
        <v>44849</v>
      </c>
      <c r="P26" s="12" t="s">
        <v>318</v>
      </c>
    </row>
    <row r="27" spans="1:27" x14ac:dyDescent="0.25">
      <c r="A27" s="93">
        <v>21</v>
      </c>
      <c r="B27" s="4" t="s">
        <v>741</v>
      </c>
      <c r="C27" s="4" t="s">
        <v>66</v>
      </c>
      <c r="D27" s="4" t="s">
        <v>65</v>
      </c>
      <c r="E27" s="4">
        <v>600776</v>
      </c>
      <c r="F27" s="59">
        <v>24</v>
      </c>
      <c r="G27" s="4" t="s">
        <v>3</v>
      </c>
      <c r="H27" s="4" t="s">
        <v>8</v>
      </c>
      <c r="I27" s="4"/>
      <c r="J27" s="4" t="s">
        <v>7</v>
      </c>
      <c r="K27" s="6">
        <v>36417</v>
      </c>
      <c r="L27" s="4">
        <v>9461141049</v>
      </c>
      <c r="M27" s="4">
        <v>9782075930</v>
      </c>
      <c r="N27" s="4">
        <v>9461141049</v>
      </c>
      <c r="O27" s="24">
        <v>44848</v>
      </c>
      <c r="P27" s="11">
        <v>44848</v>
      </c>
      <c r="Q27" s="12" t="s">
        <v>318</v>
      </c>
      <c r="R27" s="63">
        <v>452233966872</v>
      </c>
      <c r="S27" s="77" t="s">
        <v>30</v>
      </c>
      <c r="T27" s="13" t="s">
        <v>483</v>
      </c>
      <c r="U27" s="13" t="s">
        <v>485</v>
      </c>
      <c r="V27" s="13" t="s">
        <v>484</v>
      </c>
      <c r="W27" s="13" t="s">
        <v>483</v>
      </c>
      <c r="X27" s="13" t="s">
        <v>485</v>
      </c>
      <c r="Y27" s="13" t="s">
        <v>541</v>
      </c>
      <c r="Z27" s="13" t="s">
        <v>542</v>
      </c>
      <c r="AA27" s="73">
        <f>1656/2125*100</f>
        <v>77.929411764705875</v>
      </c>
    </row>
    <row r="28" spans="1:27" x14ac:dyDescent="0.25">
      <c r="A28" s="93">
        <v>22</v>
      </c>
      <c r="B28" s="4" t="s">
        <v>740</v>
      </c>
      <c r="C28" s="4" t="s">
        <v>103</v>
      </c>
      <c r="D28" s="4" t="s">
        <v>102</v>
      </c>
      <c r="E28" s="4">
        <v>542105</v>
      </c>
      <c r="F28" s="59">
        <v>92</v>
      </c>
      <c r="G28" s="4" t="s">
        <v>3</v>
      </c>
      <c r="H28" s="4" t="s">
        <v>37</v>
      </c>
      <c r="I28" s="4"/>
      <c r="J28" s="4" t="s">
        <v>41</v>
      </c>
      <c r="K28" s="6">
        <v>36920</v>
      </c>
      <c r="L28" s="4">
        <v>7665493098</v>
      </c>
      <c r="M28" s="4">
        <v>6350131553</v>
      </c>
      <c r="N28" s="4">
        <v>7877409803</v>
      </c>
      <c r="O28" s="24">
        <v>44865</v>
      </c>
      <c r="P28" s="11">
        <v>44865</v>
      </c>
      <c r="Q28" s="12" t="s">
        <v>318</v>
      </c>
      <c r="R28" s="68">
        <v>980751718612</v>
      </c>
      <c r="S28" s="77" t="s">
        <v>98</v>
      </c>
      <c r="T28" s="13" t="s">
        <v>480</v>
      </c>
      <c r="U28" s="13" t="s">
        <v>555</v>
      </c>
      <c r="V28" s="13" t="s">
        <v>500</v>
      </c>
      <c r="W28" s="13" t="s">
        <v>534</v>
      </c>
      <c r="X28" s="13" t="s">
        <v>555</v>
      </c>
      <c r="Y28" s="13" t="s">
        <v>689</v>
      </c>
      <c r="Z28" s="69" t="s">
        <v>584</v>
      </c>
      <c r="AA28" s="73">
        <f>1344/2200*100</f>
        <v>61.090909090909093</v>
      </c>
    </row>
  </sheetData>
  <mergeCells count="2"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All Adm. B.e.d Ist 22-23 </vt:lpstr>
      <vt:lpstr>Ok List</vt:lpstr>
      <vt:lpstr>Result 2023</vt:lpstr>
      <vt:lpstr>Mark Sheet Issue List</vt:lpstr>
      <vt:lpstr>Scholar List Alfabate</vt:lpstr>
      <vt:lpstr>Scholar List Datewise</vt:lpstr>
      <vt:lpstr>Upward List 10.10 to24-11-22</vt:lpstr>
      <vt:lpstr>Un ok List B.ed. Ist Yr.2022-23</vt:lpstr>
      <vt:lpstr>Upward Rnt to Other IstCounslng</vt:lpstr>
      <vt:lpstr> All  Alloted Seduel Detail 1</vt:lpstr>
      <vt:lpstr>All Alloted Seduel Detail 2nd</vt:lpstr>
      <vt:lpstr>Alloted Seduel After Upward</vt:lpstr>
      <vt:lpstr>Last All Alloted Sedule</vt:lpstr>
      <vt:lpstr>Sheet3</vt:lpstr>
      <vt:lpstr>Attence</vt:lpstr>
      <vt:lpstr>Sheet1</vt:lpstr>
      <vt:lpstr>Regular Absent List </vt:lpstr>
      <vt:lpstr>Sheet2</vt:lpstr>
      <vt:lpstr>Sheet4</vt:lpstr>
      <vt:lpstr>Mino. Student List</vt:lpstr>
      <vt:lpstr>Pedagogy Subject List</vt:lpstr>
      <vt:lpstr>Sub.List.</vt:lpstr>
      <vt:lpstr>Sessional </vt:lpstr>
      <vt:lpstr>Viva-Voce</vt:lpstr>
      <vt:lpstr>Exam Form Not Fillup List 2023</vt:lpstr>
      <vt:lpstr>Simulated Teaching</vt:lpstr>
      <vt:lpstr>Simulated Teach. Duty Chart</vt:lpstr>
      <vt:lpstr>Learning &amp; Tea.</vt:lpstr>
      <vt:lpstr>Seessnal Work</vt:lpstr>
      <vt:lpstr>Sheet5</vt:lpstr>
      <vt:lpstr>Cat.Wise List For Naac</vt:lpstr>
      <vt:lpstr>List For Naac</vt:lpstr>
      <vt:lpstr>Sheet6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2024-10-25T05:23:07Z</dcterms:modified>
</cp:coreProperties>
</file>